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STRA-01\U80858902\data\Documents\04  - FORMULAIRES\F1 2023-12\"/>
    </mc:Choice>
  </mc:AlternateContent>
  <xr:revisionPtr revIDLastSave="0" documentId="13_ncr:1_{0506719B-4030-4EEE-8176-A13D5875E929}" xr6:coauthVersionLast="47" xr6:coauthVersionMax="47" xr10:uidLastSave="{00000000-0000-0000-0000-000000000000}"/>
  <workbookProtection lockStructure="1"/>
  <bookViews>
    <workbookView xWindow="22932" yWindow="-108" windowWidth="23256" windowHeight="12456" activeTab="1" xr2:uid="{00000000-000D-0000-FFFF-FFFF00000000}"/>
  </bookViews>
  <sheets>
    <sheet name="Lis-moi" sheetId="6" r:id="rId1"/>
    <sheet name="Formulaire" sheetId="1" r:id="rId2"/>
    <sheet name="Eingabedaten" sheetId="2" state="hidden" r:id="rId3"/>
    <sheet name="DataVectors" sheetId="5" state="hidden" r:id="rId4"/>
  </sheets>
  <definedNames>
    <definedName name="OLE_LINK1" localSheetId="1">Formulaire!$B$108</definedName>
    <definedName name="_xlnm.Print_Area" localSheetId="1">Formulaire!$A$2:$AJ$348</definedName>
    <definedName name="_xlnm.Print_Area" localSheetId="0">'Lis-moi'!$A$1:$C$24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3" i="1" l="1"/>
  <c r="B231" i="1" l="1"/>
  <c r="Z274" i="1"/>
  <c r="AG274" i="1" s="1"/>
  <c r="B150" i="1" l="1"/>
  <c r="B215" i="1" l="1"/>
  <c r="B197" i="1" l="1"/>
  <c r="B181" i="1"/>
  <c r="B124" i="1"/>
  <c r="B106" i="1"/>
  <c r="I21" i="5" l="1"/>
  <c r="J12" i="5" l="1"/>
  <c r="I12" i="5"/>
  <c r="L3" i="5" l="1"/>
  <c r="K3" i="5"/>
  <c r="G3" i="5"/>
  <c r="J3" i="5" l="1"/>
  <c r="F21" i="5"/>
  <c r="E21" i="5"/>
  <c r="J325" i="1" l="1"/>
  <c r="J347" i="1"/>
  <c r="I347" i="1"/>
  <c r="J345" i="1"/>
  <c r="I345" i="1"/>
  <c r="J343" i="1"/>
  <c r="I343" i="1"/>
  <c r="I325" i="1"/>
  <c r="K343" i="1" l="1"/>
  <c r="K347" i="1"/>
  <c r="M347" i="1"/>
  <c r="M343" i="1"/>
  <c r="M345" i="1"/>
  <c r="M325" i="1"/>
  <c r="K325" i="1"/>
  <c r="K345" i="1"/>
  <c r="AA33" i="5"/>
  <c r="Y33" i="5"/>
  <c r="W33" i="5"/>
  <c r="U33" i="5"/>
  <c r="S33" i="5"/>
  <c r="Q33" i="5"/>
  <c r="O33" i="5"/>
  <c r="M33" i="5"/>
  <c r="K33" i="5"/>
  <c r="I33" i="5"/>
  <c r="G33" i="5"/>
  <c r="E33" i="5"/>
  <c r="L36" i="5"/>
  <c r="K36" i="5"/>
  <c r="J36" i="5"/>
  <c r="I36" i="5"/>
  <c r="H36" i="5"/>
  <c r="G36" i="5"/>
  <c r="F36" i="5"/>
  <c r="E36" i="5"/>
  <c r="D36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BA27" i="5"/>
  <c r="AY27" i="5"/>
  <c r="AX27" i="5"/>
  <c r="AV27" i="5"/>
  <c r="AT27" i="5"/>
  <c r="AS27" i="5"/>
  <c r="AQ27" i="5"/>
  <c r="AO27" i="5"/>
  <c r="AN27" i="5"/>
  <c r="AL27" i="5"/>
  <c r="AJ27" i="5"/>
  <c r="AI27" i="5"/>
  <c r="AG27" i="5"/>
  <c r="AE27" i="5"/>
  <c r="AD27" i="5"/>
  <c r="AB27" i="5"/>
  <c r="Z27" i="5"/>
  <c r="Y27" i="5"/>
  <c r="W27" i="5"/>
  <c r="U27" i="5"/>
  <c r="T27" i="5"/>
  <c r="R27" i="5"/>
  <c r="P27" i="5"/>
  <c r="O27" i="5"/>
  <c r="M27" i="5"/>
  <c r="K27" i="5"/>
  <c r="J27" i="5"/>
  <c r="H27" i="5"/>
  <c r="F27" i="5"/>
  <c r="E27" i="5"/>
  <c r="D27" i="5"/>
  <c r="AY24" i="5"/>
  <c r="AX24" i="5"/>
  <c r="AW24" i="5"/>
  <c r="AU24" i="5"/>
  <c r="AT24" i="5"/>
  <c r="AS24" i="5"/>
  <c r="AQ24" i="5"/>
  <c r="AP24" i="5"/>
  <c r="AO24" i="5"/>
  <c r="AM24" i="5"/>
  <c r="AL24" i="5"/>
  <c r="AK24" i="5"/>
  <c r="AI24" i="5"/>
  <c r="AH24" i="5"/>
  <c r="AG24" i="5"/>
  <c r="AE24" i="5"/>
  <c r="AD24" i="5"/>
  <c r="AC24" i="5"/>
  <c r="AA24" i="5"/>
  <c r="Z24" i="5"/>
  <c r="Y24" i="5"/>
  <c r="W24" i="5"/>
  <c r="V24" i="5"/>
  <c r="U24" i="5"/>
  <c r="S24" i="5"/>
  <c r="R24" i="5"/>
  <c r="Q24" i="5"/>
  <c r="O24" i="5"/>
  <c r="N24" i="5"/>
  <c r="M24" i="5"/>
  <c r="K24" i="5"/>
  <c r="J24" i="5"/>
  <c r="I24" i="5"/>
  <c r="G24" i="5"/>
  <c r="F24" i="5"/>
  <c r="E24" i="5"/>
  <c r="O21" i="5"/>
  <c r="N21" i="5"/>
  <c r="L21" i="5"/>
  <c r="K21" i="5"/>
  <c r="H21" i="5"/>
  <c r="L18" i="5"/>
  <c r="K18" i="5"/>
  <c r="I18" i="5"/>
  <c r="H18" i="5"/>
  <c r="F18" i="5"/>
  <c r="E18" i="5"/>
  <c r="L15" i="5"/>
  <c r="K15" i="5"/>
  <c r="I15" i="5"/>
  <c r="H15" i="5"/>
  <c r="F15" i="5"/>
  <c r="E15" i="5"/>
  <c r="H12" i="5"/>
  <c r="G12" i="5"/>
  <c r="F12" i="5"/>
  <c r="E12" i="5"/>
  <c r="D12" i="5"/>
  <c r="O9" i="5"/>
  <c r="N9" i="5"/>
  <c r="M9" i="5"/>
  <c r="K9" i="5"/>
  <c r="J9" i="5"/>
  <c r="I9" i="5"/>
  <c r="G9" i="5"/>
  <c r="F9" i="5"/>
  <c r="E9" i="5"/>
  <c r="N6" i="5"/>
  <c r="M6" i="5"/>
  <c r="L6" i="5"/>
  <c r="K6" i="5"/>
  <c r="J6" i="5"/>
  <c r="I6" i="5"/>
  <c r="H6" i="5"/>
  <c r="G6" i="5"/>
  <c r="F6" i="5"/>
  <c r="E6" i="5"/>
  <c r="D6" i="5"/>
  <c r="I3" i="5"/>
  <c r="H3" i="5"/>
  <c r="F3" i="5"/>
  <c r="E3" i="5"/>
  <c r="D3" i="5"/>
  <c r="AG309" i="1" l="1"/>
  <c r="Z292" i="1" l="1"/>
  <c r="AZ27" i="5" s="1"/>
  <c r="Z290" i="1"/>
  <c r="AU27" i="5" s="1"/>
  <c r="Z288" i="1"/>
  <c r="AP27" i="5" s="1"/>
  <c r="Z286" i="1"/>
  <c r="AK27" i="5" s="1"/>
  <c r="Z284" i="1"/>
  <c r="AF27" i="5" s="1"/>
  <c r="Z282" i="1"/>
  <c r="AA27" i="5" s="1"/>
  <c r="Z280" i="1"/>
  <c r="V27" i="5" s="1"/>
  <c r="Z278" i="1"/>
  <c r="Q27" i="5" s="1"/>
  <c r="Z276" i="1"/>
  <c r="L27" i="5" s="1"/>
  <c r="G27" i="5"/>
  <c r="J341" i="1"/>
  <c r="I341" i="1"/>
  <c r="J339" i="1"/>
  <c r="I339" i="1"/>
  <c r="J337" i="1"/>
  <c r="I337" i="1"/>
  <c r="J335" i="1"/>
  <c r="I335" i="1"/>
  <c r="J333" i="1"/>
  <c r="I333" i="1"/>
  <c r="J331" i="1"/>
  <c r="I331" i="1"/>
  <c r="J329" i="1"/>
  <c r="I329" i="1"/>
  <c r="J327" i="1"/>
  <c r="I327" i="1"/>
  <c r="B325" i="1"/>
  <c r="D33" i="5" s="1"/>
  <c r="N323" i="1" l="1"/>
  <c r="L345" i="1"/>
  <c r="L343" i="1"/>
  <c r="L347" i="1"/>
  <c r="L325" i="1"/>
  <c r="M329" i="1"/>
  <c r="K333" i="1"/>
  <c r="M333" i="1"/>
  <c r="K337" i="1"/>
  <c r="M337" i="1"/>
  <c r="L337" i="1"/>
  <c r="M341" i="1"/>
  <c r="L341" i="1"/>
  <c r="K341" i="1"/>
  <c r="M327" i="1"/>
  <c r="M331" i="1"/>
  <c r="K331" i="1"/>
  <c r="M335" i="1"/>
  <c r="K335" i="1"/>
  <c r="L339" i="1"/>
  <c r="K339" i="1"/>
  <c r="M339" i="1"/>
  <c r="N341" i="1"/>
  <c r="N339" i="1"/>
  <c r="N337" i="1"/>
  <c r="L335" i="1"/>
  <c r="N335" i="1"/>
  <c r="N333" i="1"/>
  <c r="L333" i="1"/>
  <c r="N331" i="1"/>
  <c r="L331" i="1"/>
  <c r="N329" i="1"/>
  <c r="K329" i="1"/>
  <c r="L329" i="1"/>
  <c r="L327" i="1"/>
  <c r="K327" i="1"/>
  <c r="N327" i="1"/>
  <c r="O323" i="1" l="1"/>
  <c r="N347" i="1"/>
  <c r="N345" i="1"/>
  <c r="N343" i="1"/>
  <c r="N325" i="1"/>
  <c r="AF307" i="1"/>
  <c r="B307" i="1"/>
  <c r="P323" i="1" l="1"/>
  <c r="O325" i="1"/>
  <c r="O345" i="1"/>
  <c r="O343" i="1"/>
  <c r="O347" i="1"/>
  <c r="O339" i="1"/>
  <c r="O329" i="1"/>
  <c r="O335" i="1"/>
  <c r="O333" i="1"/>
  <c r="O337" i="1"/>
  <c r="O331" i="1"/>
  <c r="O327" i="1"/>
  <c r="O341" i="1"/>
  <c r="AH242" i="1"/>
  <c r="Q323" i="1" l="1"/>
  <c r="Q327" i="1" s="1"/>
  <c r="P347" i="1"/>
  <c r="P345" i="1"/>
  <c r="P325" i="1"/>
  <c r="P343" i="1"/>
  <c r="P329" i="1"/>
  <c r="P337" i="1"/>
  <c r="P331" i="1"/>
  <c r="P341" i="1"/>
  <c r="P335" i="1"/>
  <c r="P327" i="1"/>
  <c r="P333" i="1"/>
  <c r="P339" i="1"/>
  <c r="R323" i="1" l="1"/>
  <c r="Q325" i="1"/>
  <c r="Q343" i="1"/>
  <c r="Q347" i="1"/>
  <c r="Q345" i="1"/>
  <c r="Q329" i="1"/>
  <c r="Q333" i="1"/>
  <c r="Q331" i="1"/>
  <c r="Q341" i="1"/>
  <c r="Q339" i="1"/>
  <c r="Q337" i="1"/>
  <c r="Q335" i="1"/>
  <c r="AA75" i="1"/>
  <c r="B234" i="1"/>
  <c r="B153" i="1"/>
  <c r="B75" i="1"/>
  <c r="S323" i="1" l="1"/>
  <c r="R347" i="1"/>
  <c r="R345" i="1"/>
  <c r="R325" i="1"/>
  <c r="R343" i="1"/>
  <c r="R341" i="1"/>
  <c r="R331" i="1"/>
  <c r="R339" i="1"/>
  <c r="R337" i="1"/>
  <c r="R335" i="1"/>
  <c r="R329" i="1"/>
  <c r="R333" i="1"/>
  <c r="R327" i="1"/>
  <c r="AG300" i="1"/>
  <c r="AG298" i="1"/>
  <c r="T323" i="1" l="1"/>
  <c r="S343" i="1"/>
  <c r="S347" i="1"/>
  <c r="S325" i="1"/>
  <c r="S345" i="1"/>
  <c r="S337" i="1"/>
  <c r="S335" i="1"/>
  <c r="S329" i="1"/>
  <c r="S333" i="1"/>
  <c r="S327" i="1"/>
  <c r="S341" i="1"/>
  <c r="S331" i="1"/>
  <c r="S339" i="1"/>
  <c r="M46" i="1"/>
  <c r="U323" i="1" l="1"/>
  <c r="T325" i="1"/>
  <c r="T343" i="1"/>
  <c r="T347" i="1"/>
  <c r="T345" i="1"/>
  <c r="T341" i="1"/>
  <c r="T327" i="1"/>
  <c r="T339" i="1"/>
  <c r="T337" i="1"/>
  <c r="T329" i="1"/>
  <c r="T333" i="1"/>
  <c r="T331" i="1"/>
  <c r="T335" i="1"/>
  <c r="M56" i="1"/>
  <c r="AG304" i="1"/>
  <c r="AG302" i="1"/>
  <c r="AH268" i="1"/>
  <c r="AH266" i="1"/>
  <c r="AH264" i="1"/>
  <c r="AH262" i="1"/>
  <c r="AH260" i="1"/>
  <c r="AH258" i="1"/>
  <c r="AH256" i="1"/>
  <c r="AH254" i="1"/>
  <c r="AH252" i="1"/>
  <c r="AH250" i="1"/>
  <c r="AH248" i="1"/>
  <c r="AH246" i="1"/>
  <c r="AG292" i="1"/>
  <c r="AG290" i="1"/>
  <c r="AG288" i="1"/>
  <c r="AG286" i="1"/>
  <c r="AG284" i="1"/>
  <c r="AG282" i="1"/>
  <c r="AG280" i="1"/>
  <c r="AG278" i="1"/>
  <c r="AG276" i="1"/>
  <c r="C276" i="1"/>
  <c r="C248" i="1"/>
  <c r="V323" i="1" l="1"/>
  <c r="U347" i="1"/>
  <c r="U345" i="1"/>
  <c r="U325" i="1"/>
  <c r="U343" i="1"/>
  <c r="U333" i="1"/>
  <c r="U331" i="1"/>
  <c r="U341" i="1"/>
  <c r="U339" i="1"/>
  <c r="U337" i="1"/>
  <c r="U335" i="1"/>
  <c r="U329" i="1"/>
  <c r="U327" i="1"/>
  <c r="C278" i="1"/>
  <c r="I27" i="5"/>
  <c r="C250" i="1"/>
  <c r="B327" i="1"/>
  <c r="F33" i="5" s="1"/>
  <c r="AG294" i="1"/>
  <c r="AG270" i="1"/>
  <c r="M44" i="1" l="1"/>
  <c r="W323" i="1"/>
  <c r="V343" i="1"/>
  <c r="V347" i="1"/>
  <c r="V345" i="1"/>
  <c r="V325" i="1"/>
  <c r="V337" i="1"/>
  <c r="V335" i="1"/>
  <c r="V329" i="1"/>
  <c r="V333" i="1"/>
  <c r="V327" i="1"/>
  <c r="V341" i="1"/>
  <c r="V331" i="1"/>
  <c r="V339" i="1"/>
  <c r="C280" i="1"/>
  <c r="N27" i="5"/>
  <c r="C252" i="1"/>
  <c r="B329" i="1"/>
  <c r="H33" i="5" s="1"/>
  <c r="AF234" i="1"/>
  <c r="X323" i="1" l="1"/>
  <c r="W343" i="1"/>
  <c r="W347" i="1"/>
  <c r="W325" i="1"/>
  <c r="W345" i="1"/>
  <c r="W335" i="1"/>
  <c r="W329" i="1"/>
  <c r="W333" i="1"/>
  <c r="W327" i="1"/>
  <c r="W341" i="1"/>
  <c r="W331" i="1"/>
  <c r="W339" i="1"/>
  <c r="W337" i="1"/>
  <c r="C282" i="1"/>
  <c r="S27" i="5"/>
  <c r="C254" i="1"/>
  <c r="B331" i="1"/>
  <c r="J33" i="5" s="1"/>
  <c r="O50" i="1"/>
  <c r="O48" i="1"/>
  <c r="O52" i="1"/>
  <c r="AF75" i="1"/>
  <c r="AF153" i="1"/>
  <c r="Y323" i="1" l="1"/>
  <c r="X343" i="1"/>
  <c r="X347" i="1"/>
  <c r="X345" i="1"/>
  <c r="X325" i="1"/>
  <c r="X337" i="1"/>
  <c r="X331" i="1"/>
  <c r="X329" i="1"/>
  <c r="X339" i="1"/>
  <c r="X333" i="1"/>
  <c r="X327" i="1"/>
  <c r="X335" i="1"/>
  <c r="X341" i="1"/>
  <c r="C284" i="1"/>
  <c r="X27" i="5"/>
  <c r="C256" i="1"/>
  <c r="C258" i="1" s="1"/>
  <c r="B333" i="1"/>
  <c r="L33" i="5" s="1"/>
  <c r="B2" i="2"/>
  <c r="Z323" i="1" l="1"/>
  <c r="Y347" i="1"/>
  <c r="Y345" i="1"/>
  <c r="Y325" i="1"/>
  <c r="Y343" i="1"/>
  <c r="Y341" i="1"/>
  <c r="Y339" i="1"/>
  <c r="Y337" i="1"/>
  <c r="Y335" i="1"/>
  <c r="Y329" i="1"/>
  <c r="Y327" i="1"/>
  <c r="Y333" i="1"/>
  <c r="Y331" i="1"/>
  <c r="C286" i="1"/>
  <c r="AC27" i="5"/>
  <c r="B335" i="1"/>
  <c r="N33" i="5" s="1"/>
  <c r="AA323" i="1" l="1"/>
  <c r="Z343" i="1"/>
  <c r="Z347" i="1"/>
  <c r="Z345" i="1"/>
  <c r="Z325" i="1"/>
  <c r="Z335" i="1"/>
  <c r="Z329" i="1"/>
  <c r="Z333" i="1"/>
  <c r="Z327" i="1"/>
  <c r="Z341" i="1"/>
  <c r="Z331" i="1"/>
  <c r="Z339" i="1"/>
  <c r="Z337" i="1"/>
  <c r="C288" i="1"/>
  <c r="AH27" i="5"/>
  <c r="C260" i="1"/>
  <c r="B337" i="1"/>
  <c r="P33" i="5" s="1"/>
  <c r="AB323" i="1" l="1"/>
  <c r="AA347" i="1"/>
  <c r="AA325" i="1"/>
  <c r="AA345" i="1"/>
  <c r="AA343" i="1"/>
  <c r="AA329" i="1"/>
  <c r="AA333" i="1"/>
  <c r="AA327" i="1"/>
  <c r="AA341" i="1"/>
  <c r="AA331" i="1"/>
  <c r="AA339" i="1"/>
  <c r="AA337" i="1"/>
  <c r="AA335" i="1"/>
  <c r="C290" i="1"/>
  <c r="AM27" i="5"/>
  <c r="C262" i="1"/>
  <c r="B339" i="1"/>
  <c r="R33" i="5" s="1"/>
  <c r="AC323" i="1" l="1"/>
  <c r="AB347" i="1"/>
  <c r="AB345" i="1"/>
  <c r="AB325" i="1"/>
  <c r="AB343" i="1"/>
  <c r="AB339" i="1"/>
  <c r="AB329" i="1"/>
  <c r="AB333" i="1"/>
  <c r="AB327" i="1"/>
  <c r="AB335" i="1"/>
  <c r="AB337" i="1"/>
  <c r="AB341" i="1"/>
  <c r="AB331" i="1"/>
  <c r="C292" i="1"/>
  <c r="AW27" i="5" s="1"/>
  <c r="AR27" i="5"/>
  <c r="C264" i="1"/>
  <c r="B341" i="1"/>
  <c r="T33" i="5" s="1"/>
  <c r="AD323" i="1" l="1"/>
  <c r="AC325" i="1"/>
  <c r="AC343" i="1"/>
  <c r="AC347" i="1"/>
  <c r="AC345" i="1"/>
  <c r="AC337" i="1"/>
  <c r="AC335" i="1"/>
  <c r="AC329" i="1"/>
  <c r="AC327" i="1"/>
  <c r="AC333" i="1"/>
  <c r="AC331" i="1"/>
  <c r="AC341" i="1"/>
  <c r="AC339" i="1"/>
  <c r="C266" i="1"/>
  <c r="B343" i="1"/>
  <c r="V33" i="5" s="1"/>
  <c r="AE323" i="1" l="1"/>
  <c r="AD347" i="1"/>
  <c r="AD345" i="1"/>
  <c r="AD325" i="1"/>
  <c r="AD343" i="1"/>
  <c r="AD329" i="1"/>
  <c r="AD333" i="1"/>
  <c r="AD327" i="1"/>
  <c r="AD341" i="1"/>
  <c r="AD331" i="1"/>
  <c r="AD339" i="1"/>
  <c r="AD337" i="1"/>
  <c r="AD335" i="1"/>
  <c r="C268" i="1"/>
  <c r="B347" i="1" s="1"/>
  <c r="Z33" i="5" s="1"/>
  <c r="B345" i="1"/>
  <c r="X33" i="5" s="1"/>
  <c r="AF323" i="1" l="1"/>
  <c r="AE345" i="1"/>
  <c r="AE343" i="1"/>
  <c r="AE347" i="1"/>
  <c r="AE325" i="1"/>
  <c r="AE341" i="1"/>
  <c r="AE331" i="1"/>
  <c r="AE339" i="1"/>
  <c r="AE337" i="1"/>
  <c r="AE335" i="1"/>
  <c r="AE329" i="1"/>
  <c r="AE333" i="1"/>
  <c r="AE327" i="1"/>
  <c r="AG323" i="1" l="1"/>
  <c r="AF347" i="1"/>
  <c r="AF345" i="1"/>
  <c r="AF325" i="1"/>
  <c r="AF343" i="1"/>
  <c r="AF341" i="1"/>
  <c r="AF335" i="1"/>
  <c r="AF327" i="1"/>
  <c r="AF333" i="1"/>
  <c r="AF331" i="1"/>
  <c r="AF339" i="1"/>
  <c r="AF329" i="1"/>
  <c r="AF337" i="1"/>
  <c r="AH323" i="1" l="1"/>
  <c r="AG343" i="1"/>
  <c r="AG325" i="1"/>
  <c r="AG347" i="1"/>
  <c r="AG345" i="1"/>
  <c r="AG329" i="1"/>
  <c r="AG327" i="1"/>
  <c r="AG333" i="1"/>
  <c r="AG331" i="1"/>
  <c r="AG341" i="1"/>
  <c r="AG339" i="1"/>
  <c r="AG337" i="1"/>
  <c r="AG335" i="1"/>
  <c r="AI323" i="1" l="1"/>
  <c r="AH347" i="1"/>
  <c r="AH345" i="1"/>
  <c r="AH325" i="1"/>
  <c r="AH343" i="1"/>
  <c r="AH341" i="1"/>
  <c r="AH331" i="1"/>
  <c r="AH339" i="1"/>
  <c r="AH337" i="1"/>
  <c r="AH335" i="1"/>
  <c r="AH329" i="1"/>
  <c r="AH333" i="1"/>
  <c r="AH327" i="1"/>
  <c r="AI343" i="1" l="1"/>
  <c r="AI347" i="1"/>
  <c r="AI325" i="1"/>
  <c r="AI345" i="1"/>
  <c r="AI337" i="1"/>
  <c r="AI335" i="1"/>
  <c r="AI329" i="1"/>
  <c r="AI333" i="1"/>
  <c r="AI327" i="1"/>
  <c r="AI341" i="1"/>
  <c r="AI331" i="1"/>
  <c r="AI3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Richmond Craig ASTRA</author>
    <author>Marlène Fretz</author>
  </authors>
  <commentList>
    <comment ref="AE1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Demander la désignation de l'idée de recherche auprès du secrétariat du Groupe de Travail 
</t>
        </r>
      </text>
    </comment>
    <comment ref="M44" authorId="1" shapeId="0" xr:uid="{00000000-0006-0000-0100-000002000000}">
      <text>
        <r>
          <rPr>
            <sz val="9"/>
            <color indexed="81"/>
            <rFont val="Arial"/>
            <family val="2"/>
            <scheme val="minor"/>
          </rPr>
          <t xml:space="preserve">Est calculé à partir des données ci-dessous
</t>
        </r>
      </text>
    </comment>
    <comment ref="M60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Si "OUI" (pas d'appel d'offre), justifiez pourquoi.
</t>
        </r>
      </text>
    </comment>
    <comment ref="AD244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Nombre de mois depuis le début du projet. 
Pour le WP, mettre "0" ici
</t>
        </r>
      </text>
    </comment>
  </commentList>
</comments>
</file>

<file path=xl/sharedStrings.xml><?xml version="1.0" encoding="utf-8"?>
<sst xmlns="http://schemas.openxmlformats.org/spreadsheetml/2006/main" count="556" uniqueCount="298">
  <si>
    <t>Name</t>
  </si>
  <si>
    <t>Forschungsschwerpunkt</t>
  </si>
  <si>
    <t>ID</t>
  </si>
  <si>
    <t>Projektrolle</t>
  </si>
  <si>
    <t xml:space="preserve"> </t>
  </si>
  <si>
    <t>Ansatz</t>
  </si>
  <si>
    <t>Total</t>
  </si>
  <si>
    <t>Country</t>
  </si>
  <si>
    <t>Title</t>
  </si>
  <si>
    <t>Email</t>
  </si>
  <si>
    <t>Form1</t>
  </si>
  <si>
    <t>PorpositionDate</t>
  </si>
  <si>
    <t>VersionDate</t>
  </si>
  <si>
    <t>ResearchIdea</t>
  </si>
  <si>
    <t>Source</t>
  </si>
  <si>
    <t>Object</t>
  </si>
  <si>
    <t>SubObject</t>
  </si>
  <si>
    <t>Field1</t>
  </si>
  <si>
    <t>Field2</t>
  </si>
  <si>
    <t>Field3</t>
  </si>
  <si>
    <t>Workgroup_Name</t>
  </si>
  <si>
    <t>History</t>
  </si>
  <si>
    <t>Field4</t>
  </si>
  <si>
    <t>Field5</t>
  </si>
  <si>
    <t>Field6</t>
  </si>
  <si>
    <t>Proposer</t>
  </si>
  <si>
    <t>PostCode</t>
  </si>
  <si>
    <t>Address1</t>
  </si>
  <si>
    <t>Place</t>
  </si>
  <si>
    <t>FirstName</t>
  </si>
  <si>
    <t>LastName</t>
  </si>
  <si>
    <t>Telephone1</t>
  </si>
  <si>
    <t>Telephone2</t>
  </si>
  <si>
    <t>Financing</t>
  </si>
  <si>
    <t>Partner_Number</t>
  </si>
  <si>
    <t>Partner_Type</t>
  </si>
  <si>
    <t>Partner_IsConfirmed</t>
  </si>
  <si>
    <t>Pertner_Prcnt</t>
  </si>
  <si>
    <t>IsIntCoop</t>
  </si>
  <si>
    <t>IsDocStudent</t>
  </si>
  <si>
    <t>IsMscStudent</t>
  </si>
  <si>
    <t>IsReqNoTender</t>
  </si>
  <si>
    <t>ReqNoTenderJust</t>
  </si>
  <si>
    <t>ResearchLink</t>
  </si>
  <si>
    <t>Project_Title</t>
  </si>
  <si>
    <t>Project_Number</t>
  </si>
  <si>
    <t>Project_Link</t>
  </si>
  <si>
    <t>Form0</t>
  </si>
  <si>
    <t>FocalTopic</t>
  </si>
  <si>
    <t>Question_Text</t>
  </si>
  <si>
    <t>Question_Number</t>
  </si>
  <si>
    <t>Question_Answer</t>
  </si>
  <si>
    <t>Questions</t>
  </si>
  <si>
    <t>ProjectPlan</t>
  </si>
  <si>
    <t>WorkPack_Number</t>
  </si>
  <si>
    <t>WorkPack_Name</t>
  </si>
  <si>
    <t>WorkPack_BegMnth</t>
  </si>
  <si>
    <t>WorkPack_EndMnth</t>
  </si>
  <si>
    <t>ProjectPart</t>
  </si>
  <si>
    <t>ProjectPart_Roll</t>
  </si>
  <si>
    <t>ProjectPart_</t>
  </si>
  <si>
    <t>ProjectPart_Skill</t>
  </si>
  <si>
    <t>ProjectPart_Hours</t>
  </si>
  <si>
    <t>ProjectPart_Rate</t>
  </si>
  <si>
    <t>Materials</t>
  </si>
  <si>
    <t>Material_Number</t>
  </si>
  <si>
    <t>Material_Name</t>
  </si>
  <si>
    <t>Material_Quant</t>
  </si>
  <si>
    <t>Material_Price</t>
  </si>
  <si>
    <t>PartnerCost</t>
  </si>
  <si>
    <t>PartnerCost_Number</t>
  </si>
  <si>
    <t>PartnerCost_Name</t>
  </si>
  <si>
    <t>PartnerCost_Cost</t>
  </si>
  <si>
    <t>WorkPack_ShortName</t>
  </si>
  <si>
    <t>TableName</t>
  </si>
  <si>
    <t>LnkTableName</t>
  </si>
  <si>
    <t>Field7</t>
  </si>
  <si>
    <t>Field8</t>
  </si>
  <si>
    <t>Field9</t>
  </si>
  <si>
    <t>Field10</t>
  </si>
  <si>
    <t>Field11</t>
  </si>
  <si>
    <t>Field12</t>
  </si>
  <si>
    <t>Field13</t>
  </si>
  <si>
    <t>Field14</t>
  </si>
  <si>
    <t>Field15</t>
  </si>
  <si>
    <t>Field16</t>
  </si>
  <si>
    <t>Field17</t>
  </si>
  <si>
    <t>Field18</t>
  </si>
  <si>
    <t>Field19</t>
  </si>
  <si>
    <t>Field20</t>
  </si>
  <si>
    <t>Field21</t>
  </si>
  <si>
    <t>Field22</t>
  </si>
  <si>
    <t>Field23</t>
  </si>
  <si>
    <t>Field24</t>
  </si>
  <si>
    <t>Field25</t>
  </si>
  <si>
    <t>Field26</t>
  </si>
  <si>
    <t>Field27</t>
  </si>
  <si>
    <t>Field28</t>
  </si>
  <si>
    <t>Field29</t>
  </si>
  <si>
    <t>Field30</t>
  </si>
  <si>
    <t>Field31</t>
  </si>
  <si>
    <t>Field32</t>
  </si>
  <si>
    <t>Field33</t>
  </si>
  <si>
    <t>Field34</t>
  </si>
  <si>
    <t>Field35</t>
  </si>
  <si>
    <t>Field36</t>
  </si>
  <si>
    <t>Field37</t>
  </si>
  <si>
    <t>Field38</t>
  </si>
  <si>
    <t>Field39</t>
  </si>
  <si>
    <t>Field40</t>
  </si>
  <si>
    <t>Field41</t>
  </si>
  <si>
    <t>Field42</t>
  </si>
  <si>
    <t>Field43</t>
  </si>
  <si>
    <t>Field44</t>
  </si>
  <si>
    <t>Field45</t>
  </si>
  <si>
    <t>Field46</t>
  </si>
  <si>
    <t>Field47</t>
  </si>
  <si>
    <t>Field48</t>
  </si>
  <si>
    <t>Field49</t>
  </si>
  <si>
    <t>Field50</t>
  </si>
  <si>
    <t>FormVersion</t>
  </si>
  <si>
    <t>FocalTopic_ID</t>
  </si>
  <si>
    <t>FocalTopic_Name</t>
  </si>
  <si>
    <t>Yes/No</t>
  </si>
  <si>
    <t>NumbProjWP</t>
  </si>
  <si>
    <t>NumbProjPart</t>
  </si>
  <si>
    <t>Adresse</t>
  </si>
  <si>
    <t>E-Mail</t>
  </si>
  <si>
    <t>1</t>
  </si>
  <si>
    <t>2</t>
  </si>
  <si>
    <t>3</t>
  </si>
  <si>
    <t>4</t>
  </si>
  <si>
    <t>5</t>
  </si>
  <si>
    <t>6</t>
  </si>
  <si>
    <t>7</t>
  </si>
  <si>
    <t>Instructions pour compléter le formulaire</t>
  </si>
  <si>
    <t>Certains champs ont des menus déroulants. N'employer qu'une des valeurs qui y sont proposées.</t>
  </si>
  <si>
    <t>N'apporter aucun changement à la structure ou au formatage du formulaire.</t>
  </si>
  <si>
    <t>Si un retour à la ligne est nécessaire pour rendre le texte plus lisible, utiliser la combinaison  "Alt" + "Enter".</t>
  </si>
  <si>
    <t>Certaines cellules affichent un triangle rouge dans le coin en-haut à droite. Cela indique la présence d'un commentaire qui aidera à remplir correctement le formulaire. Le survol du champ en question permet de rendre visible ce commentaire.</t>
  </si>
  <si>
    <t xml:space="preserve">Formulaire Version </t>
  </si>
  <si>
    <t>PROGRAMME RECHERCHES ROUTES DETEC</t>
  </si>
  <si>
    <t>Version du:</t>
  </si>
  <si>
    <t>Formulaire 1: Idée de recherche</t>
  </si>
  <si>
    <t>Données de base</t>
  </si>
  <si>
    <t>Groupe de travail</t>
  </si>
  <si>
    <t>Thème central de la recherche</t>
  </si>
  <si>
    <t>Organisme proposant</t>
  </si>
  <si>
    <t>Nom</t>
  </si>
  <si>
    <t>Pays</t>
  </si>
  <si>
    <t>N° postal</t>
  </si>
  <si>
    <t>Lieu</t>
  </si>
  <si>
    <t>Personne resp. de la demande</t>
  </si>
  <si>
    <t>Titre</t>
  </si>
  <si>
    <t>Prénom</t>
  </si>
  <si>
    <t>Téléphone 1</t>
  </si>
  <si>
    <t>Téléphone 2</t>
  </si>
  <si>
    <t>Historique de la proposition de recherche d'idée (déroulement des décisions jusqu'à présent)</t>
  </si>
  <si>
    <t>Financement prévu</t>
  </si>
  <si>
    <t>Coût estimé du projet CHF</t>
  </si>
  <si>
    <t>arrondir à  50'000 CHF</t>
  </si>
  <si>
    <t>Dont par OFROU %</t>
  </si>
  <si>
    <t>Partenaire de financement (sorte ou nom)</t>
  </si>
  <si>
    <t>Confirmé ?</t>
  </si>
  <si>
    <t>Prévu de la part de partenaire 1</t>
  </si>
  <si>
    <t>Prévu de la part de partenaire 2</t>
  </si>
  <si>
    <t>Prévu de la part de partenaire 3</t>
  </si>
  <si>
    <t>Spécificités du projet</t>
  </si>
  <si>
    <t>Durée prévue du projet (années)</t>
  </si>
  <si>
    <t>Coopération internationale ?</t>
  </si>
  <si>
    <t>Financera un doctorat ?</t>
  </si>
  <si>
    <t>Financera une thèse de master ?</t>
  </si>
  <si>
    <t>Demande d'attribution directe</t>
  </si>
  <si>
    <t>Si OUI, voir remarque sur l'onglet "Lis-moi"</t>
  </si>
  <si>
    <t>Justification de la demande d'attribution directe</t>
  </si>
  <si>
    <t>Réf. à d'autres projets / littérature</t>
  </si>
  <si>
    <t>Désignation / Lien</t>
  </si>
  <si>
    <t>Utilisez 1200 signes maximum (espaces compris).</t>
  </si>
  <si>
    <t>2. Expliquez pourquoi ce besoin de la recherche n'a pas encore été comblé.</t>
  </si>
  <si>
    <t>Utilisez 600 signes maximum (espaces compris).</t>
  </si>
  <si>
    <t>3. Donnez un exemple - réel ou imaginaire - illustrant le besoin de la recherche et les bénéfices escomptés.</t>
  </si>
  <si>
    <t>Idée de recherche</t>
  </si>
  <si>
    <t>Titre de l'idée de recherche</t>
  </si>
  <si>
    <r>
      <t xml:space="preserve">Besoin de la recherche:  </t>
    </r>
    <r>
      <rPr>
        <b/>
        <sz val="11"/>
        <color rgb="FFFF0000"/>
        <rFont val="Arial"/>
        <family val="2"/>
      </rPr>
      <t>A compléter absolument si l'idée de recherche ne se rapporte PAS à l'un des axes de recherche de l'OFROU. Sinon, le besoin de la recherche peut être précisé dans le cadre de l'un des axes de recherche</t>
    </r>
  </si>
  <si>
    <t>1. Décrivez l'idée de recherche proposée.</t>
  </si>
  <si>
    <t>2. Décrivez les prérequis (en matériel et en données).</t>
  </si>
  <si>
    <t>3. Expliquez en quoi votre idée de recherche est meilleure que ses alternatives pour aborder ce thème central.</t>
  </si>
  <si>
    <t>4. Décrivez les résultats escomptés et les bénéfices à retirer de cette idée de recherche.</t>
  </si>
  <si>
    <t>Idée de recherche: Procédure</t>
  </si>
  <si>
    <t>Décrivez un plan de recherche possible, avec les WP probables, les compétences requises et les niveaux d'effort</t>
  </si>
  <si>
    <t>Nombre estimé de Work Packages</t>
  </si>
  <si>
    <t>Nombre estimé de participants</t>
  </si>
  <si>
    <t>Total (mois)</t>
  </si>
  <si>
    <t>WP #</t>
  </si>
  <si>
    <t>Work Packages</t>
  </si>
  <si>
    <t>Début</t>
  </si>
  <si>
    <t>Fin</t>
  </si>
  <si>
    <t>Durée</t>
  </si>
  <si>
    <t>Equipe de projet possible</t>
  </si>
  <si>
    <t>Coût total en personnel</t>
  </si>
  <si>
    <t>Rôle</t>
  </si>
  <si>
    <t>Compétences / Domaines d'études</t>
  </si>
  <si>
    <t>Taux</t>
  </si>
  <si>
    <t>Heures</t>
  </si>
  <si>
    <t>Matériel</t>
  </si>
  <si>
    <t>Coût total en matériel</t>
  </si>
  <si>
    <t>Sorte de matériel</t>
  </si>
  <si>
    <t>Nombre</t>
  </si>
  <si>
    <t>Coût/unité</t>
  </si>
  <si>
    <t xml:space="preserve">Pour commission de suivi, matériel de bureau, </t>
  </si>
  <si>
    <t xml:space="preserve">Version du: </t>
  </si>
  <si>
    <t>Autres coûts partenaires du projet (contribution propre)</t>
  </si>
  <si>
    <t>Coût total partenaires</t>
  </si>
  <si>
    <t>Coût</t>
  </si>
  <si>
    <t>Idée de recherche: Plan possible</t>
  </si>
  <si>
    <t>Diagramme Gantt</t>
  </si>
  <si>
    <t>Mois</t>
  </si>
  <si>
    <t>Année 1</t>
  </si>
  <si>
    <t>Année 2</t>
  </si>
  <si>
    <t>Année 3</t>
  </si>
  <si>
    <t>Année 4</t>
  </si>
  <si>
    <t>Année 5</t>
  </si>
  <si>
    <t>Année 6</t>
  </si>
  <si>
    <t>WP</t>
  </si>
  <si>
    <t>Abréviations WP</t>
  </si>
  <si>
    <t>D</t>
  </si>
  <si>
    <t>F</t>
  </si>
  <si>
    <t>Plan de projet possible</t>
  </si>
  <si>
    <r>
      <t xml:space="preserve">Tous les coûts sont à exprimer/comprendre avec </t>
    </r>
    <r>
      <rPr>
        <b/>
        <sz val="11"/>
        <color theme="1"/>
        <rFont val="Arial"/>
        <family val="2"/>
        <scheme val="minor"/>
      </rPr>
      <t xml:space="preserve">TVA et frais généraux inclus. </t>
    </r>
  </si>
  <si>
    <t>Date de la demande</t>
  </si>
  <si>
    <t>1.Décrivez le besoin que cette recherche comblera</t>
  </si>
  <si>
    <t>Oui</t>
  </si>
  <si>
    <t>Non</t>
  </si>
  <si>
    <t>BGT Ponts, géotechnique et tunnels</t>
  </si>
  <si>
    <t>TRU Tracé et environnement</t>
  </si>
  <si>
    <t>MB4 Mobilité 4.0</t>
  </si>
  <si>
    <t>VPT Technique et planification du trafic</t>
  </si>
  <si>
    <t>MFZ Etre humain et véhicule</t>
  </si>
  <si>
    <t>QUE Thèmes transversaux</t>
  </si>
  <si>
    <t xml:space="preserve">VSS </t>
  </si>
  <si>
    <t>Aucun groupe de travail</t>
  </si>
  <si>
    <t>Inconnu</t>
  </si>
  <si>
    <t>- vide -</t>
  </si>
  <si>
    <t>Chef de projet</t>
  </si>
  <si>
    <t>Adjoint chef de projet</t>
  </si>
  <si>
    <t>Expert/e</t>
  </si>
  <si>
    <t>Collaborateur/trice avec expérience</t>
  </si>
  <si>
    <t>Collaborateur/trice</t>
  </si>
  <si>
    <t>Technicien/ne</t>
  </si>
  <si>
    <t>Secrétariat</t>
  </si>
  <si>
    <t>Professeur/e (univ.)</t>
  </si>
  <si>
    <t>Collaborateur/trice scientif. (univ.)</t>
  </si>
  <si>
    <t>Post Doc (univ.)</t>
  </si>
  <si>
    <t xml:space="preserve">Etudiant/e MSc. (univ.) </t>
  </si>
  <si>
    <t>Etudiant/e BSc.Student/In (univ.)</t>
  </si>
  <si>
    <t>Autre</t>
  </si>
  <si>
    <t>Remplir uniquement les cellules en vert.
Les valeurs mises en exemple doivent être remplacées.
Les autres champs sont verrouillés afin d'éviter la saisie de valeurs par mégarde.</t>
  </si>
  <si>
    <r>
      <t xml:space="preserve">Dans le cas d'une demande d'attribution directe, la date limite de soumission est </t>
    </r>
    <r>
      <rPr>
        <b/>
        <sz val="11"/>
        <color theme="1"/>
        <rFont val="Arial"/>
        <family val="2"/>
        <scheme val="minor"/>
      </rPr>
      <t>avancée d'au moins trois semaines</t>
    </r>
    <r>
      <rPr>
        <sz val="11"/>
        <color theme="1"/>
        <rFont val="Arial"/>
        <family val="2"/>
        <scheme val="minor"/>
      </rPr>
      <t xml:space="preserve">. Le délai exact de soumission est disponible auprès du bureau du groupe de travail responsable. 
En plus de ce formulaire de demande, le formulaire 2 et la description du projet sont nécessaires pour évaluer la demande.
</t>
    </r>
  </si>
  <si>
    <t>F1 V03 F</t>
  </si>
  <si>
    <t>BGT_25_00 BGT Bottom-up</t>
  </si>
  <si>
    <t>BGT_25_01 Outils de surveillance et de gestion de l'infrastructure</t>
  </si>
  <si>
    <t>BGT_25_02 Développement durable et matériaux de construction</t>
  </si>
  <si>
    <t>BGT_25_03 Conception et dimensionnement de structures porteuses</t>
  </si>
  <si>
    <t>BGT_25_04 Méthodes de construction, d'entretien et d'exploitation des ouvrages d'art et des tunnels</t>
  </si>
  <si>
    <t>BGT_25_05 Méthodes non destructives de pointe pour l'examen et l'évaluation des infrastructures existantes</t>
  </si>
  <si>
    <t>BGT_25_06 Concepts de sécurité en géotechnique</t>
  </si>
  <si>
    <t>BGT_25_07 Nouvelles méthodes ainsi qu'amélioration de l'impact et de l'efficacité dans le cadre de l'EES (Equipement d'Exploitation et de Sécurité)</t>
  </si>
  <si>
    <t>MB4_25_00 MB4 Bottom-up</t>
  </si>
  <si>
    <t>MB4_25_01 Elaboration d'informations de base comme fondement de réglementation</t>
  </si>
  <si>
    <t>MB4_25_02 Déterminer et créer les conditions préalables à la conduite hautement automatisée</t>
  </si>
  <si>
    <t>MB4_25_03 Rôles des autorités, questions de gouvernance et compétences futures nécessaires</t>
  </si>
  <si>
    <t xml:space="preserve">MB4_25_04 Renforcer la résilience du futur système de mobilité
</t>
  </si>
  <si>
    <t>MFZ_25_00 MFZ Bottom-up</t>
  </si>
  <si>
    <t>MFZ_25_01 Comportement humain et nouveaux véhicules</t>
  </si>
  <si>
    <t xml:space="preserve">MFZ_25_02 Accidents et sentiment de sécurité dans la micromobilité et la mobilité active : cause et mesures à prendre </t>
  </si>
  <si>
    <t>MFZ_25_03 Nouvelles données et méthodes dans l'analyse de la sécurité routière, l'évaluation des modifications législatives et le travail de prévention</t>
  </si>
  <si>
    <t>MFZ_25_04 Utilisation des systèmes d'automatisation et d'assistance au sein du véhicule</t>
  </si>
  <si>
    <t>MFZ_25_05 Distraction et inattention à l'origine des accidents</t>
  </si>
  <si>
    <t>MFZ_25_06 Sécurité de groupes d'âge sélectionnés</t>
  </si>
  <si>
    <t>MFZ_25_07 Possibilités d’amélioration de la sécurité des motocyclistes</t>
  </si>
  <si>
    <t>TRU_25_00 TRU Bottom-up</t>
  </si>
  <si>
    <t>TRU_25_01 Technologie de revêtement pour les routes et les pistes cyclables</t>
  </si>
  <si>
    <t>TRU_25_02 Solutions de revêtement et d'infrastructure pour la mobilité douce</t>
  </si>
  <si>
    <t>TRU_25_03 Bases pour la conservation du tracé</t>
  </si>
  <si>
    <t xml:space="preserve">TRU_25_04 Changement climatique : menaces et besoins d'adaptation des infrastructures </t>
  </si>
  <si>
    <t>TRU_25_05 Durabilité des éléments et des matériaux de construction</t>
  </si>
  <si>
    <t>TRU_25_06 Chantier du futur</t>
  </si>
  <si>
    <t xml:space="preserve">TRU_25_07 Numérisation, nouvelles technologies </t>
  </si>
  <si>
    <t>VPT_25_00 VPT Bottom-up</t>
  </si>
  <si>
    <t>VPT_25_01 Importance, influence et organisation du transport routier des marchandises</t>
  </si>
  <si>
    <t>VPT_25_02 Systèmes de saisie, bases de trafic et de modélisation du futur</t>
  </si>
  <si>
    <t>VPT_25_03 Trafic de loisir et d'évitement</t>
  </si>
  <si>
    <t>VPT_25_04 Gestion du trafic du futur</t>
  </si>
  <si>
    <t xml:space="preserve">VPT_25_05 Planification du système de transport global orientée offre
</t>
  </si>
  <si>
    <t>VPT_25_06 Gestion de la circulation mixte</t>
  </si>
  <si>
    <t>VPT_25_07 Développement et besoins des piétons</t>
  </si>
  <si>
    <t>VPT_25_08 Promotion du vélo et gestion de l'augmentation du trafic cycliste</t>
  </si>
  <si>
    <t>VSS_25_00 Recherche liée aux normes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</si>
</sst>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i/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i/>
      <sz val="9"/>
      <color theme="0" tint="-0.499984740745262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9"/>
      <color indexed="8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8">
    <xf numFmtId="0" fontId="0" fillId="0" borderId="0" xfId="0"/>
    <xf numFmtId="49" fontId="0" fillId="0" borderId="0" xfId="0" applyNumberFormat="1"/>
    <xf numFmtId="0" fontId="0" fillId="0" borderId="0" xfId="0" quotePrefix="1"/>
    <xf numFmtId="0" fontId="12" fillId="0" borderId="0" xfId="0" applyFont="1" applyFill="1" applyAlignment="1">
      <alignment vertical="center"/>
    </xf>
    <xf numFmtId="0" fontId="12" fillId="0" borderId="0" xfId="0" applyFont="1"/>
    <xf numFmtId="0" fontId="12" fillId="3" borderId="0" xfId="0" applyFont="1" applyFill="1" applyAlignment="1">
      <alignment vertical="center"/>
    </xf>
    <xf numFmtId="14" fontId="12" fillId="3" borderId="0" xfId="0" applyNumberFormat="1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9" fontId="12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49" fontId="12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/>
    <xf numFmtId="1" fontId="12" fillId="3" borderId="0" xfId="0" applyNumberFormat="1" applyFont="1" applyFill="1" applyAlignment="1">
      <alignment vertical="center"/>
    </xf>
    <xf numFmtId="0" fontId="12" fillId="2" borderId="13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9" fillId="0" borderId="0" xfId="0" applyFont="1" applyAlignment="1">
      <alignment vertical="top"/>
    </xf>
    <xf numFmtId="49" fontId="0" fillId="0" borderId="0" xfId="0" quotePrefix="1" applyNumberFormat="1" applyAlignment="1">
      <alignment vertical="top"/>
    </xf>
    <xf numFmtId="0" fontId="12" fillId="3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14" fontId="7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24" fillId="0" borderId="0" xfId="0" applyFont="1" applyFill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 wrapText="1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Alignment="1" applyProtection="1">
      <alignment vertical="top" wrapText="1"/>
    </xf>
    <xf numFmtId="0" fontId="27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top" wrapText="1"/>
    </xf>
    <xf numFmtId="0" fontId="28" fillId="0" borderId="0" xfId="0" applyFont="1" applyFill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14" fontId="7" fillId="0" borderId="0" xfId="0" applyNumberFormat="1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49" fontId="18" fillId="0" borderId="0" xfId="0" applyNumberFormat="1" applyFont="1" applyFill="1" applyBorder="1" applyAlignment="1" applyProtection="1">
      <alignment vertical="top" wrapText="1"/>
    </xf>
    <xf numFmtId="49" fontId="18" fillId="0" borderId="0" xfId="0" applyNumberFormat="1" applyFont="1" applyFill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vertical="center"/>
    </xf>
    <xf numFmtId="165" fontId="18" fillId="0" borderId="0" xfId="2" applyNumberFormat="1" applyFont="1" applyFill="1" applyBorder="1" applyAlignment="1" applyProtection="1">
      <alignment vertical="center"/>
    </xf>
    <xf numFmtId="0" fontId="18" fillId="3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 applyProtection="1">
      <alignment horizontal="left" vertical="center"/>
    </xf>
    <xf numFmtId="1" fontId="18" fillId="0" borderId="0" xfId="2" applyNumberFormat="1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0" fontId="31" fillId="2" borderId="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1" fontId="18" fillId="3" borderId="1" xfId="1" applyNumberFormat="1" applyFont="1" applyFill="1" applyBorder="1" applyAlignment="1" applyProtection="1">
      <alignment vertical="center"/>
    </xf>
    <xf numFmtId="1" fontId="18" fillId="3" borderId="2" xfId="1" applyNumberFormat="1" applyFont="1" applyFill="1" applyBorder="1" applyAlignment="1" applyProtection="1">
      <alignment vertical="center"/>
    </xf>
    <xf numFmtId="1" fontId="19" fillId="3" borderId="9" xfId="1" applyNumberFormat="1" applyFont="1" applyFill="1" applyBorder="1" applyAlignment="1" applyProtection="1">
      <alignment horizontal="center" vertical="center"/>
    </xf>
    <xf numFmtId="1" fontId="19" fillId="3" borderId="0" xfId="1" applyNumberFormat="1" applyFont="1" applyFill="1" applyBorder="1" applyAlignment="1" applyProtection="1">
      <alignment horizontal="center" vertical="center"/>
    </xf>
    <xf numFmtId="1" fontId="19" fillId="3" borderId="5" xfId="1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right" vertical="center"/>
    </xf>
    <xf numFmtId="1" fontId="18" fillId="0" borderId="9" xfId="0" applyNumberFormat="1" applyFont="1" applyFill="1" applyBorder="1" applyAlignment="1" applyProtection="1">
      <alignment horizontal="right" vertical="center"/>
    </xf>
    <xf numFmtId="1" fontId="18" fillId="0" borderId="5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</xf>
    <xf numFmtId="0" fontId="0" fillId="0" borderId="0" xfId="0" quotePrefix="1" applyFill="1"/>
    <xf numFmtId="0" fontId="0" fillId="0" borderId="0" xfId="0" applyFill="1"/>
    <xf numFmtId="0" fontId="17" fillId="0" borderId="0" xfId="0" applyFont="1" applyFill="1" applyBorder="1" applyAlignment="1" applyProtection="1">
      <alignment vertical="center"/>
    </xf>
    <xf numFmtId="0" fontId="18" fillId="2" borderId="2" xfId="0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</xf>
    <xf numFmtId="0" fontId="34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Alignment="1" applyProtection="1">
      <alignment horizontal="left" vertical="center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Alignment="1">
      <alignment vertical="top" wrapText="1"/>
    </xf>
    <xf numFmtId="0" fontId="21" fillId="0" borderId="0" xfId="0" applyFont="1" applyFill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0" xfId="0" applyAlignment="1">
      <alignment wrapText="1"/>
    </xf>
    <xf numFmtId="1" fontId="19" fillId="3" borderId="0" xfId="1" applyNumberFormat="1" applyFont="1" applyFill="1" applyBorder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</xf>
    <xf numFmtId="0" fontId="34" fillId="0" borderId="0" xfId="0" applyFont="1" applyFill="1" applyAlignment="1" applyProtection="1">
      <alignment horizontal="left" vertical="center"/>
    </xf>
    <xf numFmtId="0" fontId="35" fillId="0" borderId="0" xfId="0" applyFont="1" applyFill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18" fillId="0" borderId="4" xfId="0" applyFont="1" applyFill="1" applyBorder="1" applyAlignment="1" applyProtection="1">
      <alignment horizontal="left" vertical="center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8" fillId="3" borderId="2" xfId="0" applyFont="1" applyFill="1" applyBorder="1" applyAlignment="1" applyProtection="1">
      <alignment horizontal="center" vertical="center"/>
    </xf>
    <xf numFmtId="0" fontId="18" fillId="3" borderId="3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right" vertical="center"/>
    </xf>
    <xf numFmtId="0" fontId="30" fillId="0" borderId="3" xfId="0" applyFont="1" applyFill="1" applyBorder="1" applyAlignment="1" applyProtection="1">
      <alignment horizontal="right" vertical="center"/>
    </xf>
    <xf numFmtId="0" fontId="30" fillId="0" borderId="4" xfId="0" applyFont="1" applyFill="1" applyBorder="1" applyAlignment="1" applyProtection="1">
      <alignment horizontal="right" vertical="center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left" vertical="center"/>
    </xf>
    <xf numFmtId="1" fontId="18" fillId="5" borderId="2" xfId="2" applyNumberFormat="1" applyFont="1" applyFill="1" applyBorder="1" applyAlignment="1" applyProtection="1">
      <alignment horizontal="right" vertical="center"/>
      <protection locked="0"/>
    </xf>
    <xf numFmtId="1" fontId="18" fillId="5" borderId="3" xfId="2" applyNumberFormat="1" applyFont="1" applyFill="1" applyBorder="1" applyAlignment="1" applyProtection="1">
      <alignment horizontal="right" vertical="center"/>
      <protection locked="0"/>
    </xf>
    <xf numFmtId="1" fontId="18" fillId="5" borderId="4" xfId="2" applyNumberFormat="1" applyFont="1" applyFill="1" applyBorder="1" applyAlignment="1" applyProtection="1">
      <alignment horizontal="right" vertical="center"/>
      <protection locked="0"/>
    </xf>
    <xf numFmtId="0" fontId="30" fillId="0" borderId="1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right" vertical="center" indent="1"/>
      <protection locked="0"/>
    </xf>
    <xf numFmtId="0" fontId="18" fillId="5" borderId="3" xfId="0" applyFont="1" applyFill="1" applyBorder="1" applyAlignment="1" applyProtection="1">
      <alignment horizontal="right" vertical="center" indent="1"/>
      <protection locked="0"/>
    </xf>
    <xf numFmtId="0" fontId="18" fillId="5" borderId="4" xfId="0" applyFont="1" applyFill="1" applyBorder="1" applyAlignment="1" applyProtection="1">
      <alignment horizontal="right" vertical="center" indent="1"/>
      <protection locked="0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18" fillId="2" borderId="3" xfId="0" applyFont="1" applyFill="1" applyBorder="1" applyAlignment="1" applyProtection="1">
      <alignment horizontal="left" vertical="center"/>
    </xf>
    <xf numFmtId="0" fontId="18" fillId="2" borderId="4" xfId="0" applyFont="1" applyFill="1" applyBorder="1" applyAlignment="1" applyProtection="1">
      <alignment horizontal="left" vertical="center"/>
    </xf>
    <xf numFmtId="1" fontId="18" fillId="3" borderId="2" xfId="2" applyNumberFormat="1" applyFont="1" applyFill="1" applyBorder="1" applyAlignment="1" applyProtection="1">
      <alignment horizontal="right" vertical="center"/>
    </xf>
    <xf numFmtId="1" fontId="18" fillId="3" borderId="3" xfId="2" applyNumberFormat="1" applyFont="1" applyFill="1" applyBorder="1" applyAlignment="1" applyProtection="1">
      <alignment horizontal="right" vertical="center"/>
    </xf>
    <xf numFmtId="1" fontId="18" fillId="3" borderId="4" xfId="2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horizontal="right" vertical="center"/>
    </xf>
    <xf numFmtId="14" fontId="18" fillId="3" borderId="0" xfId="0" applyNumberFormat="1" applyFont="1" applyFill="1" applyAlignment="1" applyProtection="1">
      <alignment horizontal="left" vertical="center"/>
    </xf>
    <xf numFmtId="1" fontId="18" fillId="3" borderId="2" xfId="0" applyNumberFormat="1" applyFont="1" applyFill="1" applyBorder="1" applyAlignment="1" applyProtection="1">
      <alignment horizontal="right" vertical="center"/>
    </xf>
    <xf numFmtId="0" fontId="18" fillId="3" borderId="3" xfId="0" applyFont="1" applyFill="1" applyBorder="1" applyAlignment="1" applyProtection="1">
      <alignment horizontal="right" vertical="center"/>
    </xf>
    <xf numFmtId="0" fontId="18" fillId="3" borderId="4" xfId="0" applyFont="1" applyFill="1" applyBorder="1" applyAlignment="1" applyProtection="1">
      <alignment horizontal="right" vertical="center"/>
    </xf>
    <xf numFmtId="0" fontId="18" fillId="2" borderId="2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/>
    </xf>
    <xf numFmtId="0" fontId="18" fillId="3" borderId="3" xfId="0" applyFont="1" applyFill="1" applyBorder="1" applyAlignment="1" applyProtection="1">
      <alignment horizontal="left" vertical="center"/>
    </xf>
    <xf numFmtId="0" fontId="18" fillId="3" borderId="4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5" borderId="7" xfId="0" applyFont="1" applyFill="1" applyBorder="1" applyAlignment="1" applyProtection="1">
      <alignment horizontal="left" vertical="top" wrapText="1"/>
      <protection locked="0"/>
    </xf>
    <xf numFmtId="0" fontId="18" fillId="5" borderId="6" xfId="0" applyFont="1" applyFill="1" applyBorder="1" applyAlignment="1" applyProtection="1">
      <alignment horizontal="left" vertical="top" wrapText="1"/>
      <protection locked="0"/>
    </xf>
    <xf numFmtId="0" fontId="18" fillId="5" borderId="8" xfId="0" applyFont="1" applyFill="1" applyBorder="1" applyAlignment="1" applyProtection="1">
      <alignment horizontal="left" vertical="top" wrapText="1"/>
      <protection locked="0"/>
    </xf>
    <xf numFmtId="0" fontId="18" fillId="5" borderId="10" xfId="0" applyFont="1" applyFill="1" applyBorder="1" applyAlignment="1" applyProtection="1">
      <alignment horizontal="left" vertical="top" wrapText="1"/>
      <protection locked="0"/>
    </xf>
    <xf numFmtId="0" fontId="18" fillId="5" borderId="11" xfId="0" applyFont="1" applyFill="1" applyBorder="1" applyAlignment="1" applyProtection="1">
      <alignment horizontal="left" vertical="top" wrapText="1"/>
      <protection locked="0"/>
    </xf>
    <xf numFmtId="0" fontId="18" fillId="5" borderId="12" xfId="0" applyFont="1" applyFill="1" applyBorder="1" applyAlignment="1" applyProtection="1">
      <alignment horizontal="left" vertical="top" wrapText="1"/>
      <protection locked="0"/>
    </xf>
    <xf numFmtId="14" fontId="18" fillId="5" borderId="2" xfId="0" applyNumberFormat="1" applyFont="1" applyFill="1" applyBorder="1" applyAlignment="1" applyProtection="1">
      <alignment horizontal="left" vertical="center"/>
      <protection locked="0"/>
    </xf>
    <xf numFmtId="14" fontId="18" fillId="5" borderId="3" xfId="0" applyNumberFormat="1" applyFont="1" applyFill="1" applyBorder="1" applyAlignment="1" applyProtection="1">
      <alignment horizontal="left" vertical="center"/>
      <protection locked="0"/>
    </xf>
    <xf numFmtId="14" fontId="18" fillId="5" borderId="4" xfId="0" applyNumberFormat="1" applyFont="1" applyFill="1" applyBorder="1" applyAlignment="1" applyProtection="1">
      <alignment horizontal="left" vertical="center"/>
      <protection locked="0"/>
    </xf>
    <xf numFmtId="14" fontId="18" fillId="4" borderId="2" xfId="0" applyNumberFormat="1" applyFont="1" applyFill="1" applyBorder="1" applyAlignment="1" applyProtection="1">
      <alignment horizontal="left" vertical="center"/>
      <protection locked="0"/>
    </xf>
    <xf numFmtId="14" fontId="18" fillId="4" borderId="3" xfId="0" applyNumberFormat="1" applyFont="1" applyFill="1" applyBorder="1" applyAlignment="1" applyProtection="1">
      <alignment horizontal="left" vertical="center"/>
      <protection locked="0"/>
    </xf>
    <xf numFmtId="14" fontId="18" fillId="4" borderId="4" xfId="0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Alignment="1">
      <alignment horizontal="right" vertical="center"/>
    </xf>
    <xf numFmtId="0" fontId="22" fillId="0" borderId="5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8" fillId="0" borderId="5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9" fontId="18" fillId="5" borderId="2" xfId="1" applyFont="1" applyFill="1" applyBorder="1" applyAlignment="1" applyProtection="1">
      <alignment horizontal="center" vertical="center"/>
      <protection locked="0"/>
    </xf>
    <xf numFmtId="9" fontId="18" fillId="5" borderId="4" xfId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0" fontId="26" fillId="3" borderId="2" xfId="0" applyFont="1" applyFill="1" applyBorder="1" applyAlignment="1" applyProtection="1">
      <alignment horizontal="right" vertical="center"/>
    </xf>
    <xf numFmtId="0" fontId="26" fillId="3" borderId="4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9" fontId="18" fillId="3" borderId="2" xfId="1" applyFont="1" applyFill="1" applyBorder="1" applyAlignment="1" applyProtection="1">
      <alignment horizontal="center" vertical="center"/>
    </xf>
    <xf numFmtId="9" fontId="18" fillId="3" borderId="4" xfId="1" applyFont="1" applyFill="1" applyBorder="1" applyAlignment="1" applyProtection="1">
      <alignment horizontal="center" vertical="center"/>
    </xf>
    <xf numFmtId="3" fontId="26" fillId="3" borderId="2" xfId="0" applyNumberFormat="1" applyFont="1" applyFill="1" applyBorder="1" applyAlignment="1" applyProtection="1">
      <alignment horizontal="right" vertical="center"/>
    </xf>
    <xf numFmtId="3" fontId="26" fillId="3" borderId="3" xfId="0" applyNumberFormat="1" applyFont="1" applyFill="1" applyBorder="1" applyAlignment="1" applyProtection="1">
      <alignment horizontal="right" vertical="center"/>
    </xf>
    <xf numFmtId="3" fontId="26" fillId="3" borderId="4" xfId="0" applyNumberFormat="1" applyFont="1" applyFill="1" applyBorder="1" applyAlignment="1" applyProtection="1">
      <alignment horizontal="right" vertical="center"/>
    </xf>
    <xf numFmtId="1" fontId="19" fillId="3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right" vertical="center"/>
    </xf>
    <xf numFmtId="0" fontId="18" fillId="0" borderId="3" xfId="0" applyFont="1" applyFill="1" applyBorder="1" applyAlignment="1" applyProtection="1">
      <alignment horizontal="right" vertical="center"/>
    </xf>
    <xf numFmtId="0" fontId="18" fillId="0" borderId="4" xfId="0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" fillId="5" borderId="1" xfId="0" applyFont="1" applyFill="1" applyBorder="1" applyAlignment="1" applyProtection="1">
      <alignment horizontal="left" vertical="center"/>
      <protection locked="0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32" fillId="5" borderId="1" xfId="3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left" vertical="center" wrapText="1"/>
    </xf>
    <xf numFmtId="0" fontId="17" fillId="0" borderId="3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left" vertical="center" wrapText="1"/>
    </xf>
    <xf numFmtId="0" fontId="18" fillId="3" borderId="2" xfId="0" applyFont="1" applyFill="1" applyBorder="1" applyAlignment="1" applyProtection="1">
      <alignment horizontal="left" vertical="center" wrapText="1"/>
    </xf>
    <xf numFmtId="0" fontId="18" fillId="3" borderId="3" xfId="0" applyFont="1" applyFill="1" applyBorder="1" applyAlignment="1" applyProtection="1">
      <alignment horizontal="left" vertical="center" wrapText="1"/>
    </xf>
    <xf numFmtId="0" fontId="18" fillId="3" borderId="4" xfId="0" applyFont="1" applyFill="1" applyBorder="1" applyAlignment="1" applyProtection="1">
      <alignment horizontal="left" vertical="center" wrapText="1"/>
    </xf>
    <xf numFmtId="49" fontId="18" fillId="5" borderId="7" xfId="0" applyNumberFormat="1" applyFont="1" applyFill="1" applyBorder="1" applyAlignment="1" applyProtection="1">
      <alignment horizontal="left" vertical="top" wrapText="1"/>
      <protection locked="0"/>
    </xf>
    <xf numFmtId="49" fontId="18" fillId="5" borderId="6" xfId="0" applyNumberFormat="1" applyFont="1" applyFill="1" applyBorder="1" applyAlignment="1" applyProtection="1">
      <alignment horizontal="left" vertical="top" wrapText="1"/>
      <protection locked="0"/>
    </xf>
    <xf numFmtId="49" fontId="18" fillId="5" borderId="8" xfId="0" applyNumberFormat="1" applyFont="1" applyFill="1" applyBorder="1" applyAlignment="1" applyProtection="1">
      <alignment horizontal="left" vertical="top" wrapText="1"/>
      <protection locked="0"/>
    </xf>
    <xf numFmtId="49" fontId="18" fillId="5" borderId="9" xfId="0" applyNumberFormat="1" applyFont="1" applyFill="1" applyBorder="1" applyAlignment="1" applyProtection="1">
      <alignment horizontal="left" vertical="top" wrapText="1"/>
      <protection locked="0"/>
    </xf>
    <xf numFmtId="49" fontId="18" fillId="5" borderId="0" xfId="0" applyNumberFormat="1" applyFont="1" applyFill="1" applyBorder="1" applyAlignment="1" applyProtection="1">
      <alignment horizontal="left" vertical="top" wrapText="1"/>
      <protection locked="0"/>
    </xf>
    <xf numFmtId="49" fontId="18" fillId="5" borderId="5" xfId="0" applyNumberFormat="1" applyFont="1" applyFill="1" applyBorder="1" applyAlignment="1" applyProtection="1">
      <alignment horizontal="left" vertical="top" wrapText="1"/>
      <protection locked="0"/>
    </xf>
    <xf numFmtId="49" fontId="18" fillId="5" borderId="10" xfId="0" applyNumberFormat="1" applyFont="1" applyFill="1" applyBorder="1" applyAlignment="1" applyProtection="1">
      <alignment horizontal="left" vertical="top" wrapText="1"/>
      <protection locked="0"/>
    </xf>
    <xf numFmtId="49" fontId="18" fillId="5" borderId="11" xfId="0" applyNumberFormat="1" applyFont="1" applyFill="1" applyBorder="1" applyAlignment="1" applyProtection="1">
      <alignment horizontal="left" vertical="top" wrapText="1"/>
      <protection locked="0"/>
    </xf>
    <xf numFmtId="49" fontId="18" fillId="5" borderId="12" xfId="0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8" fillId="5" borderId="9" xfId="0" applyFont="1" applyFill="1" applyBorder="1" applyAlignment="1" applyProtection="1">
      <alignment horizontal="left" vertical="top" wrapText="1"/>
      <protection locked="0"/>
    </xf>
    <xf numFmtId="0" fontId="18" fillId="5" borderId="0" xfId="0" applyFont="1" applyFill="1" applyBorder="1" applyAlignment="1" applyProtection="1">
      <alignment horizontal="left" vertical="top" wrapText="1"/>
      <protection locked="0"/>
    </xf>
    <xf numFmtId="0" fontId="18" fillId="5" borderId="5" xfId="0" applyFont="1" applyFill="1" applyBorder="1" applyAlignment="1" applyProtection="1">
      <alignment horizontal="left" vertical="top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left" vertical="top" wrapText="1"/>
    </xf>
    <xf numFmtId="0" fontId="1" fillId="0" borderId="2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left" vertical="center" wrapText="1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4" xfId="0" applyFont="1" applyFill="1" applyBorder="1" applyAlignment="1" applyProtection="1">
      <alignment horizontal="left" vertical="center"/>
    </xf>
    <xf numFmtId="0" fontId="22" fillId="5" borderId="2" xfId="0" applyFont="1" applyFill="1" applyBorder="1" applyAlignment="1" applyProtection="1">
      <alignment horizontal="left" vertical="center"/>
      <protection locked="0"/>
    </xf>
    <xf numFmtId="0" fontId="22" fillId="5" borderId="3" xfId="0" applyFont="1" applyFill="1" applyBorder="1" applyAlignment="1" applyProtection="1">
      <alignment horizontal="left" vertical="center"/>
      <protection locked="0"/>
    </xf>
    <xf numFmtId="0" fontId="22" fillId="5" borderId="4" xfId="0" applyFont="1" applyFill="1" applyBorder="1" applyAlignment="1" applyProtection="1">
      <alignment horizontal="left" vertical="center"/>
      <protection locked="0"/>
    </xf>
    <xf numFmtId="0" fontId="22" fillId="5" borderId="2" xfId="3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4">
    <cellStyle name="Lien hypertexte" xfId="3" builtinId="8"/>
    <cellStyle name="Milliers" xfId="2" builtinId="3"/>
    <cellStyle name="Normal" xfId="0" builtinId="0"/>
    <cellStyle name="Pourcentage" xfId="1" builtinId="5"/>
  </cellStyles>
  <dxfs count="72"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49698</xdr:rowOff>
    </xdr:from>
    <xdr:to>
      <xdr:col>1</xdr:col>
      <xdr:colOff>3877771</xdr:colOff>
      <xdr:row>5</xdr:row>
      <xdr:rowOff>89691</xdr:rowOff>
    </xdr:to>
    <xdr:pic>
      <xdr:nvPicPr>
        <xdr:cNvPr id="3" name="Grafik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49698"/>
          <a:ext cx="4010291" cy="923471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12828</xdr:colOff>
      <xdr:row>1</xdr:row>
      <xdr:rowOff>25656</xdr:rowOff>
    </xdr:from>
    <xdr:to>
      <xdr:col>22</xdr:col>
      <xdr:colOff>91250</xdr:colOff>
      <xdr:row>5</xdr:row>
      <xdr:rowOff>153774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41" y="51313"/>
          <a:ext cx="4010291" cy="923471"/>
        </a:xfrm>
        <a:prstGeom prst="rect">
          <a:avLst/>
        </a:prstGeom>
      </xdr:spPr>
    </xdr:pic>
    <xdr:clientData fPrintsWithSheet="0"/>
  </xdr:twoCellAnchor>
  <xdr:twoCellAnchor>
    <xdr:from>
      <xdr:col>39</xdr:col>
      <xdr:colOff>665018</xdr:colOff>
      <xdr:row>27</xdr:row>
      <xdr:rowOff>51263</xdr:rowOff>
    </xdr:from>
    <xdr:to>
      <xdr:col>39</xdr:col>
      <xdr:colOff>748146</xdr:colOff>
      <xdr:row>27</xdr:row>
      <xdr:rowOff>96982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912927" y="3833554"/>
          <a:ext cx="83128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L36"/>
  <sheetViews>
    <sheetView showGridLines="0" view="pageBreakPreview" zoomScale="120" zoomScaleNormal="100" zoomScaleSheetLayoutView="120" workbookViewId="0"/>
  </sheetViews>
  <sheetFormatPr baseColWidth="10" defaultColWidth="9" defaultRowHeight="13.8" x14ac:dyDescent="0.25"/>
  <cols>
    <col min="1" max="1" width="2.19921875" style="16" customWidth="1"/>
    <col min="2" max="2" width="61.59765625" style="17" customWidth="1"/>
    <col min="3" max="3" width="3.5" style="16" customWidth="1"/>
    <col min="4" max="4" width="9" style="16"/>
    <col min="5" max="5" width="8.69921875" style="16" customWidth="1"/>
    <col min="6" max="16384" width="9" style="16"/>
  </cols>
  <sheetData>
    <row r="7" spans="1:5" x14ac:dyDescent="0.25">
      <c r="A7" s="20" t="s">
        <v>135</v>
      </c>
      <c r="B7" s="16"/>
    </row>
    <row r="8" spans="1:5" x14ac:dyDescent="0.25">
      <c r="B8" s="16"/>
    </row>
    <row r="9" spans="1:5" s="18" customFormat="1" x14ac:dyDescent="0.25"/>
    <row r="10" spans="1:5" s="18" customFormat="1" ht="55.2" x14ac:dyDescent="0.25">
      <c r="A10" s="21" t="s">
        <v>128</v>
      </c>
      <c r="B10" s="19" t="s">
        <v>256</v>
      </c>
      <c r="D10" s="21"/>
      <c r="E10" s="19"/>
    </row>
    <row r="11" spans="1:5" s="18" customFormat="1" x14ac:dyDescent="0.25">
      <c r="A11" s="21"/>
      <c r="B11" s="19"/>
      <c r="D11" s="21"/>
      <c r="E11" s="19"/>
    </row>
    <row r="12" spans="1:5" s="18" customFormat="1" ht="27.6" x14ac:dyDescent="0.25">
      <c r="A12" s="18" t="s">
        <v>129</v>
      </c>
      <c r="B12" s="85" t="s">
        <v>228</v>
      </c>
      <c r="E12" s="19"/>
    </row>
    <row r="13" spans="1:5" s="18" customFormat="1" x14ac:dyDescent="0.25">
      <c r="A13" s="21"/>
      <c r="B13" s="19"/>
      <c r="E13" s="19"/>
    </row>
    <row r="14" spans="1:5" s="18" customFormat="1" ht="27.6" x14ac:dyDescent="0.25">
      <c r="A14" s="21" t="s">
        <v>130</v>
      </c>
      <c r="B14" s="19" t="s">
        <v>136</v>
      </c>
      <c r="D14" s="21"/>
      <c r="E14" s="19"/>
    </row>
    <row r="15" spans="1:5" s="18" customFormat="1" x14ac:dyDescent="0.25">
      <c r="B15" s="19"/>
      <c r="E15" s="19"/>
    </row>
    <row r="16" spans="1:5" s="18" customFormat="1" x14ac:dyDescent="0.25">
      <c r="A16" s="21" t="s">
        <v>131</v>
      </c>
      <c r="B16" s="19" t="s">
        <v>137</v>
      </c>
      <c r="D16" s="21"/>
      <c r="E16" s="19"/>
    </row>
    <row r="17" spans="1:38" s="18" customFormat="1" x14ac:dyDescent="0.25">
      <c r="B17" s="19"/>
      <c r="E17" s="19"/>
    </row>
    <row r="18" spans="1:38" s="18" customFormat="1" ht="27.6" x14ac:dyDescent="0.25">
      <c r="A18" s="21" t="s">
        <v>132</v>
      </c>
      <c r="B18" s="19" t="s">
        <v>138</v>
      </c>
      <c r="D18" s="21"/>
      <c r="E18" s="19"/>
    </row>
    <row r="19" spans="1:38" s="18" customFormat="1" x14ac:dyDescent="0.25">
      <c r="B19" s="19"/>
      <c r="E19" s="19"/>
    </row>
    <row r="20" spans="1:38" s="18" customFormat="1" ht="55.2" x14ac:dyDescent="0.25">
      <c r="A20" s="21" t="s">
        <v>133</v>
      </c>
      <c r="B20" s="19" t="s">
        <v>139</v>
      </c>
      <c r="D20" s="21"/>
      <c r="E20" s="19"/>
    </row>
    <row r="21" spans="1:38" s="18" customFormat="1" x14ac:dyDescent="0.25">
      <c r="B21" s="19"/>
    </row>
    <row r="22" spans="1:38" s="18" customFormat="1" ht="72.45" customHeight="1" x14ac:dyDescent="0.25">
      <c r="A22" s="21" t="s">
        <v>134</v>
      </c>
      <c r="B22" s="85" t="s">
        <v>257</v>
      </c>
    </row>
    <row r="23" spans="1:38" s="18" customFormat="1" ht="4.95" customHeight="1" x14ac:dyDescent="0.25">
      <c r="B23" s="19"/>
    </row>
    <row r="24" spans="1:38" s="18" customFormat="1" x14ac:dyDescent="0.25">
      <c r="B24" s="19"/>
      <c r="D24" s="91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</row>
    <row r="25" spans="1:38" s="18" customFormat="1" x14ac:dyDescent="0.25">
      <c r="B25" s="84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</row>
    <row r="26" spans="1:38" s="18" customFormat="1" x14ac:dyDescent="0.25">
      <c r="B26" s="84"/>
      <c r="D26" s="91"/>
      <c r="E26" s="91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</row>
    <row r="27" spans="1:38" s="18" customFormat="1" x14ac:dyDescent="0.25">
      <c r="B27" s="84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</row>
    <row r="28" spans="1:38" s="18" customFormat="1" x14ac:dyDescent="0.25">
      <c r="B28" s="84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</row>
    <row r="29" spans="1:38" s="18" customFormat="1" x14ac:dyDescent="0.25">
      <c r="B29" s="84"/>
      <c r="D29" s="81"/>
      <c r="E29" s="81"/>
      <c r="F29" s="82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</row>
    <row r="30" spans="1:38" s="18" customFormat="1" x14ac:dyDescent="0.25">
      <c r="B30" s="84"/>
      <c r="D30" s="91"/>
      <c r="E30" s="91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</row>
    <row r="31" spans="1:38" s="18" customFormat="1" x14ac:dyDescent="0.25">
      <c r="B31" s="19"/>
    </row>
    <row r="32" spans="1:38" s="18" customFormat="1" x14ac:dyDescent="0.25">
      <c r="B32" s="84"/>
    </row>
    <row r="33" spans="2:2" s="18" customFormat="1" x14ac:dyDescent="0.25">
      <c r="B33" s="19"/>
    </row>
    <row r="34" spans="2:2" s="18" customFormat="1" x14ac:dyDescent="0.25">
      <c r="B34" s="19"/>
    </row>
    <row r="35" spans="2:2" s="18" customFormat="1" x14ac:dyDescent="0.25">
      <c r="B35" s="19"/>
    </row>
    <row r="36" spans="2:2" s="18" customFormat="1" x14ac:dyDescent="0.25">
      <c r="B36" s="19"/>
    </row>
  </sheetData>
  <mergeCells count="8">
    <mergeCell ref="D30:E30"/>
    <mergeCell ref="F30:AL30"/>
    <mergeCell ref="D24:E24"/>
    <mergeCell ref="F24:AL24"/>
    <mergeCell ref="D26:E26"/>
    <mergeCell ref="F26:AL26"/>
    <mergeCell ref="D28:E28"/>
    <mergeCell ref="F28:AL28"/>
  </mergeCells>
  <pageMargins left="0.59055118110236227" right="0.39370078740157483" top="0.78740157480314965" bottom="0.78740157480314965" header="0.39370078740157483" footer="0.3937007874015748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CM366"/>
  <sheetViews>
    <sheetView tabSelected="1" showWhiteSpace="0" view="pageBreakPreview" zoomScale="99" zoomScaleNormal="99" zoomScaleSheetLayoutView="99" workbookViewId="0">
      <selection activeCell="AE12" sqref="AE12:AI12"/>
    </sheetView>
  </sheetViews>
  <sheetFormatPr baseColWidth="10" defaultColWidth="10.69921875" defaultRowHeight="15.75" customHeight="1" x14ac:dyDescent="0.25"/>
  <cols>
    <col min="1" max="1" width="0.69921875" style="23" customWidth="1"/>
    <col min="2" max="3" width="2.59765625" style="23" customWidth="1"/>
    <col min="4" max="4" width="2.59765625" style="24" customWidth="1"/>
    <col min="5" max="10" width="2.59765625" style="23" customWidth="1"/>
    <col min="11" max="11" width="1.69921875" style="23" customWidth="1"/>
    <col min="12" max="12" width="0.19921875" style="23" customWidth="1"/>
    <col min="13" max="35" width="2.59765625" style="23" customWidth="1"/>
    <col min="36" max="36" width="0.69921875" style="23" customWidth="1"/>
    <col min="37" max="38" width="10.69921875" style="23"/>
    <col min="39" max="39" width="12.09765625" style="23" bestFit="1" customWidth="1"/>
    <col min="40" max="71" width="10.69921875" style="23"/>
    <col min="72" max="72" width="18.19921875" style="23" bestFit="1" customWidth="1"/>
    <col min="73" max="73" width="17.69921875" style="23" bestFit="1" customWidth="1"/>
    <col min="74" max="74" width="16" style="23" bestFit="1" customWidth="1"/>
    <col min="75" max="76" width="18.19921875" style="23" bestFit="1" customWidth="1"/>
    <col min="77" max="77" width="17.69921875" style="23" bestFit="1" customWidth="1"/>
    <col min="78" max="78" width="16" style="23" bestFit="1" customWidth="1"/>
    <col min="79" max="80" width="18.19921875" style="23" bestFit="1" customWidth="1"/>
    <col min="81" max="81" width="16" style="23" bestFit="1" customWidth="1"/>
    <col min="82" max="83" width="18.19921875" style="23" bestFit="1" customWidth="1"/>
    <col min="84" max="84" width="16" style="23" bestFit="1" customWidth="1"/>
    <col min="85" max="88" width="18.19921875" style="23" bestFit="1" customWidth="1"/>
    <col min="89" max="16384" width="10.69921875" style="23"/>
  </cols>
  <sheetData>
    <row r="1" spans="2:37" ht="2.25" customHeight="1" x14ac:dyDescent="0.25"/>
    <row r="2" spans="2:37" ht="15.75" customHeight="1" x14ac:dyDescent="0.25">
      <c r="Y2" s="228" t="s">
        <v>140</v>
      </c>
      <c r="Z2" s="228"/>
      <c r="AA2" s="228"/>
      <c r="AB2" s="228"/>
      <c r="AC2" s="228"/>
      <c r="AD2" s="228"/>
      <c r="AE2" s="229" t="s">
        <v>258</v>
      </c>
      <c r="AF2" s="229"/>
      <c r="AG2" s="229"/>
      <c r="AH2" s="229"/>
      <c r="AI2" s="229"/>
    </row>
    <row r="4" spans="2:37" ht="15.75" customHeight="1" x14ac:dyDescent="0.25">
      <c r="Y4" s="88"/>
    </row>
    <row r="7" spans="2:37" ht="16.2" customHeight="1" x14ac:dyDescent="0.25"/>
    <row r="8" spans="2:37" ht="15.75" customHeight="1" x14ac:dyDescent="0.25">
      <c r="B8" s="164" t="s">
        <v>141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Y8" s="166" t="s">
        <v>229</v>
      </c>
      <c r="Z8" s="167"/>
      <c r="AA8" s="167"/>
      <c r="AB8" s="167"/>
      <c r="AC8" s="167"/>
      <c r="AD8" s="168"/>
      <c r="AE8" s="156"/>
      <c r="AF8" s="157"/>
      <c r="AG8" s="157"/>
      <c r="AH8" s="157"/>
      <c r="AI8" s="158"/>
      <c r="AJ8" s="25"/>
    </row>
    <row r="9" spans="2:37" ht="3" customHeight="1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J9" s="25"/>
    </row>
    <row r="10" spans="2:37" ht="15.75" customHeight="1" x14ac:dyDescent="0.25">
      <c r="B10" s="86" t="s">
        <v>143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Y10" s="166" t="s">
        <v>142</v>
      </c>
      <c r="Z10" s="167"/>
      <c r="AA10" s="167"/>
      <c r="AB10" s="167"/>
      <c r="AC10" s="167"/>
      <c r="AD10" s="168"/>
      <c r="AE10" s="156"/>
      <c r="AF10" s="157"/>
      <c r="AG10" s="157"/>
      <c r="AH10" s="157"/>
      <c r="AI10" s="158"/>
    </row>
    <row r="11" spans="2:37" ht="3" customHeigh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Z11" s="28"/>
    </row>
    <row r="12" spans="2:37" ht="15.75" customHeight="1" x14ac:dyDescent="0.25">
      <c r="B12" s="165" t="s">
        <v>144</v>
      </c>
      <c r="C12" s="165"/>
      <c r="D12" s="165"/>
      <c r="E12" s="165"/>
      <c r="F12" s="165"/>
      <c r="G12" s="165"/>
      <c r="Y12" s="162" t="s">
        <v>181</v>
      </c>
      <c r="Z12" s="162"/>
      <c r="AA12" s="162"/>
      <c r="AB12" s="162"/>
      <c r="AC12" s="162"/>
      <c r="AD12" s="163"/>
      <c r="AE12" s="159"/>
      <c r="AF12" s="160"/>
      <c r="AG12" s="160"/>
      <c r="AH12" s="160"/>
      <c r="AI12" s="161"/>
      <c r="AK12" s="29"/>
    </row>
    <row r="13" spans="2:37" ht="3" customHeight="1" x14ac:dyDescent="0.25">
      <c r="D13" s="30"/>
      <c r="E13" s="31"/>
      <c r="F13" s="31"/>
      <c r="G13" s="31"/>
      <c r="H13" s="31"/>
      <c r="I13" s="31"/>
    </row>
    <row r="14" spans="2:37" ht="15.75" customHeight="1" x14ac:dyDescent="0.25">
      <c r="B14" s="148" t="s">
        <v>145</v>
      </c>
      <c r="C14" s="149"/>
      <c r="D14" s="149"/>
      <c r="E14" s="149"/>
      <c r="F14" s="149"/>
      <c r="G14" s="149"/>
      <c r="H14" s="149"/>
      <c r="I14" s="149"/>
      <c r="J14" s="149"/>
      <c r="K14" s="149"/>
      <c r="L14" s="32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</row>
    <row r="15" spans="2:37" ht="3" customHeight="1" x14ac:dyDescent="0.25">
      <c r="B15" s="33"/>
      <c r="C15" s="33"/>
      <c r="D15" s="30"/>
      <c r="E15" s="30"/>
      <c r="F15" s="30"/>
      <c r="G15" s="30"/>
      <c r="H15" s="30"/>
      <c r="I15" s="30"/>
      <c r="J15" s="33"/>
      <c r="K15" s="33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2:37" ht="15.75" customHeight="1" x14ac:dyDescent="0.25">
      <c r="B16" s="148" t="s">
        <v>146</v>
      </c>
      <c r="C16" s="149"/>
      <c r="D16" s="149"/>
      <c r="E16" s="149"/>
      <c r="F16" s="149"/>
      <c r="G16" s="149"/>
      <c r="H16" s="149"/>
      <c r="I16" s="149"/>
      <c r="J16" s="149"/>
      <c r="K16" s="149"/>
      <c r="L16" s="32"/>
      <c r="M16" s="150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2"/>
    </row>
    <row r="17" spans="2:37" ht="15.75" customHeight="1" x14ac:dyDescent="0.25">
      <c r="B17" s="24"/>
      <c r="C17" s="24"/>
      <c r="E17" s="24"/>
      <c r="F17" s="24"/>
      <c r="G17" s="24"/>
      <c r="H17" s="24"/>
      <c r="I17" s="24"/>
      <c r="J17" s="24"/>
      <c r="K17" s="24"/>
      <c r="L17" s="24"/>
      <c r="M17" s="153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5"/>
    </row>
    <row r="18" spans="2:37" ht="3" customHeight="1" x14ac:dyDescent="0.2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24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2:37" ht="17.25" customHeight="1" x14ac:dyDescent="0.25">
      <c r="B19" s="148" t="s">
        <v>182</v>
      </c>
      <c r="C19" s="149"/>
      <c r="D19" s="149"/>
      <c r="E19" s="149"/>
      <c r="F19" s="149"/>
      <c r="G19" s="149"/>
      <c r="H19" s="149"/>
      <c r="I19" s="149"/>
      <c r="J19" s="149"/>
      <c r="K19" s="149"/>
      <c r="L19" s="30"/>
      <c r="M19" s="150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2"/>
    </row>
    <row r="20" spans="2:37" ht="12" customHeight="1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153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5"/>
    </row>
    <row r="21" spans="2:37" ht="3" customHeight="1" x14ac:dyDescent="0.25">
      <c r="B21" s="24"/>
      <c r="C21" s="24"/>
      <c r="E21" s="24"/>
      <c r="F21" s="24"/>
      <c r="G21" s="24"/>
      <c r="H21" s="24"/>
      <c r="I21" s="24"/>
      <c r="J21" s="24"/>
      <c r="K21" s="24"/>
      <c r="L21" s="2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2:37" ht="15.75" customHeight="1" x14ac:dyDescent="0.25">
      <c r="B22" s="169" t="s">
        <v>147</v>
      </c>
      <c r="C22" s="169"/>
      <c r="D22" s="169"/>
      <c r="E22" s="169"/>
      <c r="F22" s="169"/>
      <c r="G22" s="169"/>
      <c r="H22" s="169"/>
      <c r="I22" s="169"/>
      <c r="J22" s="169"/>
      <c r="K22" s="169"/>
      <c r="L22" s="24"/>
      <c r="M22" s="197" t="s">
        <v>148</v>
      </c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97" t="s">
        <v>149</v>
      </c>
      <c r="AD22" s="147"/>
      <c r="AE22" s="147"/>
      <c r="AF22" s="147"/>
      <c r="AG22" s="147"/>
      <c r="AH22" s="147"/>
      <c r="AI22" s="147"/>
      <c r="AK22" s="29"/>
    </row>
    <row r="23" spans="2:37" ht="3" customHeight="1" x14ac:dyDescent="0.25">
      <c r="B23" s="28"/>
      <c r="C23" s="28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2:37" ht="15.75" customHeight="1" x14ac:dyDescent="0.25">
      <c r="B24" s="24"/>
      <c r="C24" s="24"/>
      <c r="E24" s="24"/>
      <c r="F24" s="24"/>
      <c r="G24" s="24"/>
      <c r="H24" s="24"/>
      <c r="I24" s="24"/>
      <c r="J24" s="24"/>
      <c r="K24" s="24"/>
      <c r="L24" s="24"/>
      <c r="M24" s="233" t="s">
        <v>126</v>
      </c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97" t="s">
        <v>150</v>
      </c>
      <c r="Z24" s="147"/>
      <c r="AA24" s="147"/>
      <c r="AB24" s="147"/>
      <c r="AC24" s="197" t="s">
        <v>151</v>
      </c>
      <c r="AD24" s="147"/>
      <c r="AE24" s="147"/>
      <c r="AF24" s="147"/>
      <c r="AG24" s="147"/>
      <c r="AH24" s="147"/>
      <c r="AI24" s="147"/>
    </row>
    <row r="25" spans="2:37" s="35" customFormat="1" ht="3" customHeight="1" x14ac:dyDescent="0.25"/>
    <row r="26" spans="2:37" ht="15.75" customHeight="1" x14ac:dyDescent="0.25">
      <c r="B26" s="195" t="s">
        <v>152</v>
      </c>
      <c r="C26" s="196"/>
      <c r="D26" s="196"/>
      <c r="E26" s="196"/>
      <c r="F26" s="196"/>
      <c r="G26" s="196"/>
      <c r="H26" s="196"/>
      <c r="I26" s="196"/>
      <c r="J26" s="196"/>
      <c r="K26" s="196"/>
      <c r="M26" s="197" t="s">
        <v>153</v>
      </c>
      <c r="N26" s="147"/>
      <c r="O26" s="147"/>
      <c r="P26" s="198" t="s">
        <v>154</v>
      </c>
      <c r="Q26" s="97"/>
      <c r="R26" s="97"/>
      <c r="S26" s="97"/>
      <c r="T26" s="97"/>
      <c r="U26" s="97"/>
      <c r="V26" s="97"/>
      <c r="W26" s="97"/>
      <c r="X26" s="98"/>
      <c r="Y26" s="197" t="s">
        <v>148</v>
      </c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</row>
    <row r="27" spans="2:37" ht="3" customHeight="1" x14ac:dyDescent="0.25">
      <c r="D27" s="23"/>
      <c r="M27" s="30"/>
      <c r="N27" s="30"/>
      <c r="O27" s="30"/>
      <c r="P27" s="30"/>
      <c r="Q27" s="30"/>
      <c r="R27" s="30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2:37" ht="15.75" customHeight="1" x14ac:dyDescent="0.25">
      <c r="D28" s="23"/>
      <c r="M28" s="199" t="s">
        <v>127</v>
      </c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97" t="s">
        <v>155</v>
      </c>
      <c r="Z28" s="147"/>
      <c r="AA28" s="147"/>
      <c r="AB28" s="147"/>
      <c r="AC28" s="147"/>
      <c r="AD28" s="197" t="s">
        <v>156</v>
      </c>
      <c r="AE28" s="147"/>
      <c r="AF28" s="147"/>
      <c r="AG28" s="147"/>
      <c r="AH28" s="147"/>
      <c r="AI28" s="147"/>
    </row>
    <row r="29" spans="2:37" ht="3" customHeight="1" x14ac:dyDescent="0.25">
      <c r="B29" s="24"/>
      <c r="C29" s="24"/>
      <c r="D29" s="30"/>
      <c r="E29" s="30"/>
      <c r="F29" s="30"/>
      <c r="G29" s="30"/>
      <c r="H29" s="30"/>
      <c r="I29" s="30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2:37" ht="15.75" customHeight="1" x14ac:dyDescent="0.25">
      <c r="B30" s="230" t="s">
        <v>157</v>
      </c>
      <c r="C30" s="231"/>
      <c r="D30" s="231"/>
      <c r="E30" s="231"/>
      <c r="F30" s="231"/>
      <c r="G30" s="231"/>
      <c r="H30" s="231"/>
      <c r="I30" s="231"/>
      <c r="J30" s="231"/>
      <c r="K30" s="24"/>
      <c r="L30" s="24"/>
      <c r="M30" s="150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2"/>
      <c r="AJ30" s="24"/>
    </row>
    <row r="31" spans="2:37" ht="3" customHeight="1" x14ac:dyDescent="0.25">
      <c r="B31" s="231"/>
      <c r="C31" s="231"/>
      <c r="D31" s="231"/>
      <c r="E31" s="231"/>
      <c r="F31" s="231"/>
      <c r="G31" s="231"/>
      <c r="H31" s="231"/>
      <c r="I31" s="231"/>
      <c r="J31" s="231"/>
      <c r="K31" s="24"/>
      <c r="L31" s="24"/>
      <c r="M31" s="224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6"/>
    </row>
    <row r="32" spans="2:37" ht="15.75" customHeight="1" x14ac:dyDescent="0.25">
      <c r="B32" s="231"/>
      <c r="C32" s="231"/>
      <c r="D32" s="231"/>
      <c r="E32" s="231"/>
      <c r="F32" s="231"/>
      <c r="G32" s="231"/>
      <c r="H32" s="231"/>
      <c r="I32" s="231"/>
      <c r="J32" s="231"/>
      <c r="K32" s="24"/>
      <c r="L32" s="24"/>
      <c r="M32" s="224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6"/>
      <c r="AJ32" s="24"/>
    </row>
    <row r="33" spans="1:37" ht="3" customHeight="1" x14ac:dyDescent="0.25">
      <c r="B33" s="231"/>
      <c r="C33" s="231"/>
      <c r="D33" s="231"/>
      <c r="E33" s="231"/>
      <c r="F33" s="231"/>
      <c r="G33" s="231"/>
      <c r="H33" s="231"/>
      <c r="I33" s="231"/>
      <c r="J33" s="231"/>
      <c r="K33" s="24"/>
      <c r="L33" s="24"/>
      <c r="M33" s="224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6"/>
    </row>
    <row r="34" spans="1:37" ht="15.75" customHeight="1" x14ac:dyDescent="0.25">
      <c r="B34" s="231"/>
      <c r="C34" s="231"/>
      <c r="D34" s="231"/>
      <c r="E34" s="231"/>
      <c r="F34" s="231"/>
      <c r="G34" s="231"/>
      <c r="H34" s="231"/>
      <c r="I34" s="231"/>
      <c r="J34" s="231"/>
      <c r="K34" s="24"/>
      <c r="L34" s="24"/>
      <c r="M34" s="224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6"/>
    </row>
    <row r="35" spans="1:37" ht="3" customHeight="1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24"/>
      <c r="L35" s="24"/>
      <c r="M35" s="224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6"/>
    </row>
    <row r="36" spans="1:37" ht="15.75" customHeight="1" x14ac:dyDescent="0.25">
      <c r="B36" s="36"/>
      <c r="C36" s="36"/>
      <c r="D36" s="36"/>
      <c r="E36" s="36"/>
      <c r="F36" s="36"/>
      <c r="G36" s="36"/>
      <c r="H36" s="36"/>
      <c r="I36" s="36"/>
      <c r="J36" s="36"/>
      <c r="K36" s="24"/>
      <c r="L36" s="24"/>
      <c r="M36" s="224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6"/>
    </row>
    <row r="37" spans="1:37" ht="3" customHeight="1" x14ac:dyDescent="0.25">
      <c r="B37" s="24"/>
      <c r="C37" s="24"/>
      <c r="E37" s="24"/>
      <c r="F37" s="24"/>
      <c r="G37" s="24"/>
      <c r="H37" s="24"/>
      <c r="I37" s="24"/>
      <c r="J37" s="24"/>
      <c r="K37" s="24"/>
      <c r="L37" s="24"/>
      <c r="M37" s="224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6"/>
    </row>
    <row r="38" spans="1:37" ht="15.75" customHeight="1" x14ac:dyDescent="0.25">
      <c r="B38" s="24"/>
      <c r="C38" s="24"/>
      <c r="E38" s="24"/>
      <c r="F38" s="24"/>
      <c r="G38" s="24"/>
      <c r="H38" s="24"/>
      <c r="I38" s="24"/>
      <c r="J38" s="24"/>
      <c r="K38" s="24"/>
      <c r="L38" s="24"/>
      <c r="M38" s="224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6"/>
    </row>
    <row r="39" spans="1:37" ht="3" customHeight="1" x14ac:dyDescent="0.25">
      <c r="B39" s="24"/>
      <c r="C39" s="24"/>
      <c r="E39" s="24"/>
      <c r="F39" s="24"/>
      <c r="G39" s="24"/>
      <c r="H39" s="24"/>
      <c r="I39" s="24"/>
      <c r="J39" s="24"/>
      <c r="K39" s="24"/>
      <c r="L39" s="24"/>
      <c r="M39" s="224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6"/>
    </row>
    <row r="40" spans="1:37" ht="15.75" customHeight="1" x14ac:dyDescent="0.25">
      <c r="B40" s="24"/>
      <c r="C40" s="24"/>
      <c r="E40" s="24"/>
      <c r="F40" s="24"/>
      <c r="G40" s="24"/>
      <c r="H40" s="24"/>
      <c r="I40" s="24"/>
      <c r="J40" s="24"/>
      <c r="K40" s="24"/>
      <c r="L40" s="24"/>
      <c r="M40" s="153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5"/>
    </row>
    <row r="41" spans="1:37" ht="3" customHeight="1" x14ac:dyDescent="0.25">
      <c r="B41" s="24"/>
      <c r="C41" s="24"/>
      <c r="E41" s="24"/>
      <c r="F41" s="24"/>
      <c r="G41" s="24"/>
      <c r="H41" s="24"/>
      <c r="I41" s="24"/>
      <c r="J41" s="24"/>
      <c r="K41" s="24"/>
      <c r="L41" s="24"/>
      <c r="M41" s="30"/>
      <c r="N41" s="30"/>
      <c r="O41" s="24"/>
      <c r="P41" s="24"/>
      <c r="Q41" s="24"/>
      <c r="R41" s="24"/>
      <c r="S41" s="24"/>
      <c r="T41" s="37"/>
      <c r="U41" s="24"/>
      <c r="V41" s="24"/>
      <c r="W41" s="24"/>
      <c r="X41" s="24"/>
      <c r="Y41" s="24"/>
      <c r="Z41" s="30"/>
      <c r="AA41" s="30"/>
      <c r="AB41" s="30"/>
      <c r="AC41" s="24"/>
      <c r="AD41" s="24"/>
      <c r="AE41" s="24"/>
      <c r="AF41" s="24"/>
      <c r="AG41" s="24"/>
      <c r="AH41" s="24"/>
      <c r="AI41" s="24"/>
    </row>
    <row r="42" spans="1:37" ht="15.75" customHeight="1" x14ac:dyDescent="0.25">
      <c r="B42" s="165" t="s">
        <v>158</v>
      </c>
      <c r="C42" s="165"/>
      <c r="D42" s="165"/>
      <c r="E42" s="165"/>
      <c r="F42" s="165"/>
      <c r="G42" s="165"/>
      <c r="H42" s="165"/>
      <c r="I42" s="165"/>
      <c r="J42" s="165"/>
      <c r="K42" s="165"/>
      <c r="V42" s="24"/>
      <c r="W42" s="24"/>
      <c r="X42" s="38"/>
      <c r="Y42" s="24"/>
      <c r="Z42" s="24"/>
      <c r="AA42" s="24"/>
      <c r="AB42" s="24"/>
      <c r="AC42" s="24"/>
      <c r="AD42" s="24"/>
      <c r="AE42" s="24"/>
    </row>
    <row r="43" spans="1:37" ht="3" customHeight="1" x14ac:dyDescent="0.25">
      <c r="B43" s="24"/>
      <c r="C43" s="24"/>
      <c r="D43" s="30"/>
      <c r="E43" s="30"/>
      <c r="F43" s="30"/>
      <c r="G43" s="30"/>
      <c r="H43" s="30"/>
      <c r="I43" s="30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</row>
    <row r="44" spans="1:37" ht="15.75" customHeight="1" x14ac:dyDescent="0.25">
      <c r="A44" s="39"/>
      <c r="B44" s="148" t="s">
        <v>159</v>
      </c>
      <c r="C44" s="149"/>
      <c r="D44" s="149"/>
      <c r="E44" s="149"/>
      <c r="F44" s="149"/>
      <c r="G44" s="149"/>
      <c r="H44" s="149"/>
      <c r="I44" s="149"/>
      <c r="J44" s="149"/>
      <c r="K44" s="149"/>
      <c r="L44" s="39"/>
      <c r="M44" s="186">
        <f>ROUND((AG270+AG294+AG309)/50000,0)*50000</f>
        <v>0</v>
      </c>
      <c r="N44" s="187"/>
      <c r="O44" s="187"/>
      <c r="P44" s="188"/>
      <c r="Q44" s="39"/>
      <c r="R44" s="178" t="s">
        <v>160</v>
      </c>
      <c r="S44" s="178"/>
      <c r="T44" s="178"/>
      <c r="U44" s="178"/>
      <c r="V44" s="178"/>
      <c r="W44" s="178"/>
      <c r="X44" s="178"/>
      <c r="Y44" s="178"/>
      <c r="Z44" s="178"/>
      <c r="AA44" s="39"/>
      <c r="AB44" s="40"/>
      <c r="AC44" s="40"/>
      <c r="AD44" s="40"/>
      <c r="AE44" s="40"/>
      <c r="AF44" s="39"/>
      <c r="AG44" s="39"/>
      <c r="AH44" s="41"/>
      <c r="AI44" s="41"/>
      <c r="AJ44" s="39"/>
    </row>
    <row r="45" spans="1:37" ht="3" customHeight="1" x14ac:dyDescent="0.2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9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1"/>
      <c r="AG45" s="41"/>
      <c r="AH45" s="41"/>
      <c r="AI45" s="41"/>
      <c r="AJ45" s="39"/>
    </row>
    <row r="46" spans="1:37" ht="15.75" customHeight="1" x14ac:dyDescent="0.25">
      <c r="A46" s="39"/>
      <c r="B46" s="174" t="s">
        <v>161</v>
      </c>
      <c r="C46" s="175"/>
      <c r="D46" s="175"/>
      <c r="E46" s="175"/>
      <c r="F46" s="175"/>
      <c r="G46" s="175"/>
      <c r="H46" s="175"/>
      <c r="I46" s="175"/>
      <c r="J46" s="175"/>
      <c r="K46" s="175"/>
      <c r="L46" s="39"/>
      <c r="M46" s="184">
        <f>1-(M48+M50+M52)</f>
        <v>1</v>
      </c>
      <c r="N46" s="185"/>
      <c r="O46" s="186"/>
      <c r="P46" s="187"/>
      <c r="Q46" s="187"/>
      <c r="R46" s="188"/>
      <c r="S46" s="172" t="s">
        <v>162</v>
      </c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95"/>
      <c r="AF46" s="181" t="s">
        <v>163</v>
      </c>
      <c r="AG46" s="182"/>
      <c r="AH46" s="182"/>
      <c r="AI46" s="183"/>
      <c r="AJ46" s="39"/>
      <c r="AK46" s="29"/>
    </row>
    <row r="47" spans="1:37" ht="3" customHeight="1" x14ac:dyDescent="0.25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2"/>
      <c r="AH47" s="42"/>
      <c r="AI47" s="42"/>
      <c r="AJ47" s="39"/>
    </row>
    <row r="48" spans="1:37" ht="15.75" customHeight="1" x14ac:dyDescent="0.25">
      <c r="A48" s="39"/>
      <c r="B48" s="195" t="s">
        <v>164</v>
      </c>
      <c r="C48" s="196"/>
      <c r="D48" s="196"/>
      <c r="E48" s="196"/>
      <c r="F48" s="196"/>
      <c r="G48" s="196"/>
      <c r="H48" s="196"/>
      <c r="I48" s="196"/>
      <c r="J48" s="196"/>
      <c r="K48" s="196"/>
      <c r="L48" s="40"/>
      <c r="M48" s="170"/>
      <c r="N48" s="171"/>
      <c r="O48" s="186">
        <f>M48*M$44</f>
        <v>0</v>
      </c>
      <c r="P48" s="187"/>
      <c r="Q48" s="187"/>
      <c r="R48" s="188"/>
      <c r="S48" s="96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8"/>
      <c r="AG48" s="232" t="s">
        <v>232</v>
      </c>
      <c r="AH48" s="146"/>
      <c r="AI48" s="146"/>
      <c r="AJ48" s="39"/>
    </row>
    <row r="49" spans="1:36" ht="3" customHeight="1" x14ac:dyDescent="0.2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3"/>
      <c r="N49" s="43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2"/>
      <c r="AH49" s="42"/>
      <c r="AI49" s="42"/>
      <c r="AJ49" s="39"/>
    </row>
    <row r="50" spans="1:36" ht="15.75" customHeight="1" x14ac:dyDescent="0.25">
      <c r="A50" s="39"/>
      <c r="B50" s="195" t="s">
        <v>165</v>
      </c>
      <c r="C50" s="196"/>
      <c r="D50" s="196"/>
      <c r="E50" s="196"/>
      <c r="F50" s="196"/>
      <c r="G50" s="196"/>
      <c r="H50" s="196"/>
      <c r="I50" s="196"/>
      <c r="J50" s="196"/>
      <c r="K50" s="196"/>
      <c r="L50" s="40"/>
      <c r="M50" s="170"/>
      <c r="N50" s="171"/>
      <c r="O50" s="186">
        <f>M50*M$44</f>
        <v>0</v>
      </c>
      <c r="P50" s="187"/>
      <c r="Q50" s="187"/>
      <c r="R50" s="188"/>
      <c r="S50" s="96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8"/>
      <c r="AG50" s="146" t="s">
        <v>232</v>
      </c>
      <c r="AH50" s="146"/>
      <c r="AI50" s="146"/>
      <c r="AJ50" s="39"/>
    </row>
    <row r="51" spans="1:36" ht="3" customHeight="1" x14ac:dyDescent="0.2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39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39"/>
    </row>
    <row r="52" spans="1:36" ht="15.75" customHeight="1" x14ac:dyDescent="0.25">
      <c r="A52" s="39"/>
      <c r="B52" s="195" t="s">
        <v>166</v>
      </c>
      <c r="C52" s="196"/>
      <c r="D52" s="196"/>
      <c r="E52" s="196"/>
      <c r="F52" s="196"/>
      <c r="G52" s="196"/>
      <c r="H52" s="196"/>
      <c r="I52" s="196"/>
      <c r="J52" s="196"/>
      <c r="K52" s="196"/>
      <c r="L52" s="39"/>
      <c r="M52" s="170"/>
      <c r="N52" s="171"/>
      <c r="O52" s="186">
        <f>M52*M$44</f>
        <v>0</v>
      </c>
      <c r="P52" s="187"/>
      <c r="Q52" s="187"/>
      <c r="R52" s="188"/>
      <c r="S52" s="96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8"/>
      <c r="AG52" s="146" t="s">
        <v>232</v>
      </c>
      <c r="AH52" s="146"/>
      <c r="AI52" s="146"/>
      <c r="AJ52" s="39"/>
    </row>
    <row r="53" spans="1:36" ht="3" customHeight="1" x14ac:dyDescent="0.2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3"/>
      <c r="N53" s="43"/>
      <c r="O53" s="43"/>
      <c r="P53" s="43"/>
      <c r="Q53" s="43"/>
      <c r="R53" s="43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39"/>
    </row>
    <row r="54" spans="1:36" ht="15.75" customHeight="1" x14ac:dyDescent="0.25">
      <c r="A54" s="39"/>
      <c r="B54" s="165" t="s">
        <v>167</v>
      </c>
      <c r="C54" s="165"/>
      <c r="D54" s="165"/>
      <c r="E54" s="165"/>
      <c r="F54" s="165"/>
      <c r="G54" s="165"/>
      <c r="H54" s="165"/>
      <c r="I54" s="165"/>
      <c r="J54" s="165"/>
      <c r="K54" s="165"/>
      <c r="L54" s="39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131" t="s">
        <v>169</v>
      </c>
      <c r="X54" s="132"/>
      <c r="Y54" s="132"/>
      <c r="Z54" s="132"/>
      <c r="AA54" s="132"/>
      <c r="AB54" s="132"/>
      <c r="AC54" s="132"/>
      <c r="AD54" s="132"/>
      <c r="AE54" s="132"/>
      <c r="AF54" s="132"/>
      <c r="AG54" s="146" t="s">
        <v>232</v>
      </c>
      <c r="AH54" s="146"/>
      <c r="AI54" s="146"/>
      <c r="AJ54" s="39"/>
    </row>
    <row r="55" spans="1:36" ht="3" customHeight="1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3"/>
      <c r="N55" s="43"/>
      <c r="O55" s="43"/>
      <c r="P55" s="43"/>
      <c r="Q55" s="43"/>
      <c r="R55" s="43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39"/>
    </row>
    <row r="56" spans="1:36" ht="15.75" customHeight="1" x14ac:dyDescent="0.25">
      <c r="A56" s="39"/>
      <c r="B56" s="174" t="s">
        <v>168</v>
      </c>
      <c r="C56" s="175"/>
      <c r="D56" s="175"/>
      <c r="E56" s="175"/>
      <c r="F56" s="175"/>
      <c r="G56" s="175"/>
      <c r="H56" s="175"/>
      <c r="I56" s="175"/>
      <c r="J56" s="175"/>
      <c r="K56" s="175"/>
      <c r="L56" s="40"/>
      <c r="M56" s="176">
        <f>ROUND(MAX(AF246:AG268)/12,1)</f>
        <v>0</v>
      </c>
      <c r="N56" s="177"/>
      <c r="O56" s="40"/>
      <c r="P56" s="40"/>
      <c r="Q56" s="40"/>
      <c r="R56" s="40"/>
      <c r="S56" s="40"/>
      <c r="T56" s="40"/>
      <c r="U56" s="40"/>
      <c r="V56" s="39"/>
      <c r="W56" s="131" t="s">
        <v>170</v>
      </c>
      <c r="X56" s="132"/>
      <c r="Y56" s="132"/>
      <c r="Z56" s="132"/>
      <c r="AA56" s="132"/>
      <c r="AB56" s="132"/>
      <c r="AC56" s="132"/>
      <c r="AD56" s="132"/>
      <c r="AE56" s="132"/>
      <c r="AF56" s="132"/>
      <c r="AG56" s="146" t="s">
        <v>232</v>
      </c>
      <c r="AH56" s="146"/>
      <c r="AI56" s="146"/>
      <c r="AJ56" s="39"/>
    </row>
    <row r="57" spans="1:36" ht="3" customHeight="1" x14ac:dyDescent="0.25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36" ht="15.75" customHeight="1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131" t="s">
        <v>171</v>
      </c>
      <c r="X58" s="132"/>
      <c r="Y58" s="132"/>
      <c r="Z58" s="132"/>
      <c r="AA58" s="132"/>
      <c r="AB58" s="132"/>
      <c r="AC58" s="132"/>
      <c r="AD58" s="132"/>
      <c r="AE58" s="132"/>
      <c r="AF58" s="132"/>
      <c r="AG58" s="146" t="s">
        <v>232</v>
      </c>
      <c r="AH58" s="146"/>
      <c r="AI58" s="146"/>
      <c r="AJ58" s="39"/>
    </row>
    <row r="59" spans="1:36" ht="3" customHeight="1" x14ac:dyDescent="0.25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43"/>
      <c r="O59" s="43"/>
      <c r="P59" s="43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39"/>
      <c r="AJ59" s="39"/>
    </row>
    <row r="60" spans="1:36" ht="15.45" customHeight="1" x14ac:dyDescent="0.25">
      <c r="A60" s="39"/>
      <c r="B60" s="174" t="s">
        <v>172</v>
      </c>
      <c r="C60" s="175"/>
      <c r="D60" s="175"/>
      <c r="E60" s="175"/>
      <c r="F60" s="175"/>
      <c r="G60" s="175"/>
      <c r="H60" s="175"/>
      <c r="I60" s="175"/>
      <c r="J60" s="175"/>
      <c r="K60" s="175"/>
      <c r="L60" s="40"/>
      <c r="M60" s="96" t="s">
        <v>232</v>
      </c>
      <c r="N60" s="97"/>
      <c r="O60" s="98"/>
      <c r="P60" s="43"/>
      <c r="Q60" s="179" t="s">
        <v>173</v>
      </c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40"/>
      <c r="AG60" s="40"/>
      <c r="AH60" s="40"/>
      <c r="AI60" s="39"/>
      <c r="AJ60" s="39"/>
    </row>
    <row r="61" spans="1:36" ht="3" customHeight="1" x14ac:dyDescent="0.25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3"/>
      <c r="N61" s="43"/>
      <c r="O61" s="43"/>
      <c r="P61" s="43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39"/>
      <c r="AJ61" s="39"/>
    </row>
    <row r="62" spans="1:36" ht="15.75" customHeight="1" x14ac:dyDescent="0.25">
      <c r="A62" s="39"/>
      <c r="B62" s="234" t="s">
        <v>174</v>
      </c>
      <c r="C62" s="235"/>
      <c r="D62" s="235"/>
      <c r="E62" s="235"/>
      <c r="F62" s="235"/>
      <c r="G62" s="235"/>
      <c r="H62" s="235"/>
      <c r="I62" s="235"/>
      <c r="J62" s="235"/>
      <c r="K62" s="235"/>
      <c r="L62" s="39"/>
      <c r="M62" s="150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2"/>
      <c r="AJ62" s="39"/>
    </row>
    <row r="63" spans="1:36" ht="3" customHeight="1" x14ac:dyDescent="0.25">
      <c r="A63" s="39"/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39"/>
      <c r="M63" s="224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6"/>
      <c r="AJ63" s="39"/>
    </row>
    <row r="64" spans="1:36" ht="21" customHeight="1" x14ac:dyDescent="0.25">
      <c r="A64" s="39"/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39"/>
      <c r="M64" s="153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5"/>
      <c r="AJ64" s="39"/>
    </row>
    <row r="65" spans="1:37" ht="3" customHeight="1" x14ac:dyDescent="0.25">
      <c r="A65" s="39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40"/>
      <c r="AJ65" s="39"/>
    </row>
    <row r="66" spans="1:37" ht="15.75" customHeight="1" x14ac:dyDescent="0.25">
      <c r="A66" s="39"/>
      <c r="B66" s="237" t="s">
        <v>175</v>
      </c>
      <c r="C66" s="238"/>
      <c r="D66" s="238"/>
      <c r="E66" s="238"/>
      <c r="F66" s="110" t="s">
        <v>176</v>
      </c>
      <c r="G66" s="110"/>
      <c r="H66" s="110"/>
      <c r="I66" s="110"/>
      <c r="J66" s="110"/>
      <c r="K66" s="110"/>
      <c r="L66" s="40"/>
      <c r="M66" s="239" t="s">
        <v>153</v>
      </c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1"/>
      <c r="AJ66" s="39"/>
    </row>
    <row r="67" spans="1:37" ht="3" customHeight="1" x14ac:dyDescent="0.25">
      <c r="A67" s="39"/>
      <c r="B67" s="238"/>
      <c r="C67" s="238"/>
      <c r="D67" s="238"/>
      <c r="E67" s="238"/>
      <c r="F67" s="43"/>
      <c r="G67" s="40"/>
      <c r="H67" s="40"/>
      <c r="I67" s="40"/>
      <c r="J67" s="40"/>
      <c r="K67" s="44"/>
      <c r="L67" s="40"/>
      <c r="M67" s="40"/>
      <c r="N67" s="39"/>
      <c r="O67" s="39"/>
      <c r="P67" s="39"/>
      <c r="Q67" s="39"/>
      <c r="R67" s="39"/>
      <c r="S67" s="40"/>
      <c r="T67" s="40"/>
      <c r="U67" s="40"/>
      <c r="V67" s="40"/>
      <c r="W67" s="40"/>
      <c r="X67" s="40"/>
      <c r="Y67" s="40"/>
      <c r="Z67" s="43"/>
      <c r="AA67" s="43"/>
      <c r="AB67" s="43"/>
      <c r="AC67" s="43"/>
      <c r="AD67" s="43"/>
      <c r="AE67" s="40"/>
      <c r="AF67" s="40"/>
      <c r="AG67" s="40"/>
      <c r="AH67" s="40"/>
      <c r="AI67" s="40"/>
      <c r="AJ67" s="39"/>
    </row>
    <row r="68" spans="1:37" ht="15.75" customHeight="1" x14ac:dyDescent="0.25">
      <c r="A68" s="39"/>
      <c r="B68" s="238"/>
      <c r="C68" s="238"/>
      <c r="D68" s="238"/>
      <c r="E68" s="238"/>
      <c r="F68" s="242"/>
      <c r="G68" s="243"/>
      <c r="H68" s="243"/>
      <c r="I68" s="243"/>
      <c r="J68" s="243"/>
      <c r="K68" s="244"/>
      <c r="L68" s="40"/>
      <c r="M68" s="242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4"/>
      <c r="AJ68" s="39"/>
      <c r="AK68" s="29"/>
    </row>
    <row r="69" spans="1:37" ht="3" customHeight="1" x14ac:dyDescent="0.25">
      <c r="A69" s="39"/>
      <c r="B69" s="238"/>
      <c r="C69" s="238"/>
      <c r="D69" s="238"/>
      <c r="E69" s="238"/>
      <c r="F69" s="45"/>
      <c r="G69" s="45"/>
      <c r="H69" s="45"/>
      <c r="I69" s="45"/>
      <c r="J69" s="45"/>
      <c r="K69" s="46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43"/>
      <c r="AB69" s="43"/>
      <c r="AC69" s="43"/>
      <c r="AD69" s="43"/>
      <c r="AE69" s="40"/>
      <c r="AF69" s="40"/>
      <c r="AG69" s="40"/>
      <c r="AH69" s="40"/>
      <c r="AI69" s="40"/>
      <c r="AJ69" s="39"/>
    </row>
    <row r="70" spans="1:37" ht="15.75" customHeight="1" x14ac:dyDescent="0.25">
      <c r="A70" s="39"/>
      <c r="B70" s="238"/>
      <c r="C70" s="238"/>
      <c r="D70" s="238"/>
      <c r="E70" s="238"/>
      <c r="F70" s="245"/>
      <c r="G70" s="243"/>
      <c r="H70" s="243"/>
      <c r="I70" s="243"/>
      <c r="J70" s="243"/>
      <c r="K70" s="244"/>
      <c r="L70" s="39"/>
      <c r="M70" s="242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4"/>
      <c r="AJ70" s="39"/>
    </row>
    <row r="71" spans="1:37" ht="3" customHeight="1" x14ac:dyDescent="0.25">
      <c r="A71" s="39"/>
      <c r="B71" s="238"/>
      <c r="C71" s="238"/>
      <c r="D71" s="238"/>
      <c r="E71" s="238"/>
      <c r="F71" s="45"/>
      <c r="G71" s="45"/>
      <c r="H71" s="45"/>
      <c r="I71" s="45"/>
      <c r="J71" s="45"/>
      <c r="K71" s="46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</row>
    <row r="72" spans="1:37" ht="15.75" customHeight="1" x14ac:dyDescent="0.25">
      <c r="A72" s="39"/>
      <c r="B72" s="238"/>
      <c r="C72" s="238"/>
      <c r="D72" s="238"/>
      <c r="E72" s="238"/>
      <c r="F72" s="245"/>
      <c r="G72" s="243"/>
      <c r="H72" s="243"/>
      <c r="I72" s="243"/>
      <c r="J72" s="243"/>
      <c r="K72" s="244"/>
      <c r="L72" s="39"/>
      <c r="M72" s="242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4"/>
      <c r="AJ72" s="39"/>
    </row>
    <row r="73" spans="1:37" ht="3" customHeight="1" x14ac:dyDescent="0.25">
      <c r="A73" s="39"/>
      <c r="B73" s="47"/>
      <c r="C73" s="47"/>
      <c r="D73" s="47"/>
      <c r="E73" s="47"/>
      <c r="F73" s="47"/>
      <c r="G73" s="47"/>
      <c r="H73" s="47"/>
      <c r="I73" s="47"/>
      <c r="J73" s="47"/>
      <c r="K73" s="39"/>
      <c r="L73" s="39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39"/>
    </row>
    <row r="74" spans="1:37" ht="3" customHeight="1" x14ac:dyDescent="0.25">
      <c r="A74" s="39"/>
      <c r="B74" s="47"/>
      <c r="C74" s="47"/>
      <c r="D74" s="47"/>
      <c r="E74" s="47"/>
      <c r="F74" s="47"/>
      <c r="G74" s="47"/>
      <c r="H74" s="47"/>
      <c r="I74" s="47"/>
      <c r="J74" s="47"/>
      <c r="K74" s="39"/>
      <c r="L74" s="39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39"/>
    </row>
    <row r="75" spans="1:37" ht="15.75" customHeight="1" x14ac:dyDescent="0.25">
      <c r="A75" s="39"/>
      <c r="B75" s="130" t="str">
        <f>B$8</f>
        <v>PROGRAMME RECHERCHES ROUTES DETEC</v>
      </c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39"/>
      <c r="Y75" s="39"/>
      <c r="Z75" s="39"/>
      <c r="AA75" s="132" t="str">
        <f>Y$10</f>
        <v>Version du:</v>
      </c>
      <c r="AB75" s="132"/>
      <c r="AC75" s="132"/>
      <c r="AD75" s="132"/>
      <c r="AE75" s="132"/>
      <c r="AF75" s="133">
        <f>AE$10</f>
        <v>0</v>
      </c>
      <c r="AG75" s="133"/>
      <c r="AH75" s="133"/>
      <c r="AI75" s="133"/>
      <c r="AJ75" s="39"/>
    </row>
    <row r="76" spans="1:37" ht="3" customHeight="1" x14ac:dyDescent="0.25">
      <c r="A76" s="39"/>
      <c r="B76" s="39"/>
      <c r="C76" s="39"/>
      <c r="D76" s="40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</row>
    <row r="77" spans="1:37" ht="15.75" customHeight="1" x14ac:dyDescent="0.25">
      <c r="A77" s="39"/>
      <c r="B77" s="223" t="s">
        <v>183</v>
      </c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39"/>
    </row>
    <row r="78" spans="1:37" ht="3" customHeight="1" x14ac:dyDescent="0.25">
      <c r="A78" s="39"/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39"/>
    </row>
    <row r="79" spans="1:37" ht="25.95" customHeight="1" x14ac:dyDescent="0.25">
      <c r="A79" s="39"/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39"/>
    </row>
    <row r="80" spans="1:37" ht="3" customHeight="1" x14ac:dyDescent="0.25">
      <c r="A80" s="39"/>
      <c r="B80" s="39"/>
      <c r="C80" s="39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</row>
    <row r="81" spans="1:36" ht="15.75" customHeight="1" x14ac:dyDescent="0.25">
      <c r="A81" s="39"/>
      <c r="B81" s="236" t="s">
        <v>230</v>
      </c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95"/>
      <c r="AJ81" s="39"/>
    </row>
    <row r="82" spans="1:36" ht="3" customHeight="1" x14ac:dyDescent="0.25">
      <c r="A82" s="39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39"/>
    </row>
    <row r="83" spans="1:36" ht="15.75" customHeight="1" x14ac:dyDescent="0.25">
      <c r="A83" s="39"/>
      <c r="B83" s="211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3"/>
      <c r="AJ83" s="49"/>
    </row>
    <row r="84" spans="1:36" ht="3" customHeight="1" x14ac:dyDescent="0.25">
      <c r="A84" s="39"/>
      <c r="B84" s="214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6"/>
      <c r="AJ84" s="39"/>
    </row>
    <row r="85" spans="1:36" ht="15.75" customHeight="1" x14ac:dyDescent="0.25">
      <c r="A85" s="39"/>
      <c r="B85" s="214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6"/>
      <c r="AJ85" s="39"/>
    </row>
    <row r="86" spans="1:36" ht="3" customHeight="1" x14ac:dyDescent="0.25">
      <c r="A86" s="39"/>
      <c r="B86" s="214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6"/>
      <c r="AJ86" s="39"/>
    </row>
    <row r="87" spans="1:36" ht="15.75" customHeight="1" x14ac:dyDescent="0.25">
      <c r="A87" s="39"/>
      <c r="B87" s="214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6"/>
      <c r="AJ87" s="39"/>
    </row>
    <row r="88" spans="1:36" ht="3" customHeight="1" x14ac:dyDescent="0.25">
      <c r="A88" s="39"/>
      <c r="B88" s="214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6"/>
      <c r="AJ88" s="39"/>
    </row>
    <row r="89" spans="1:36" ht="15.75" customHeight="1" x14ac:dyDescent="0.25">
      <c r="A89" s="39"/>
      <c r="B89" s="214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6"/>
      <c r="AJ89" s="39"/>
    </row>
    <row r="90" spans="1:36" ht="3" customHeight="1" x14ac:dyDescent="0.25">
      <c r="A90" s="39"/>
      <c r="B90" s="214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6"/>
      <c r="AJ90" s="39"/>
    </row>
    <row r="91" spans="1:36" ht="15.75" customHeight="1" x14ac:dyDescent="0.25">
      <c r="A91" s="39"/>
      <c r="B91" s="214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6"/>
      <c r="AJ91" s="39"/>
    </row>
    <row r="92" spans="1:36" ht="3" customHeight="1" x14ac:dyDescent="0.25">
      <c r="A92" s="39"/>
      <c r="B92" s="214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6"/>
      <c r="AJ92" s="39"/>
    </row>
    <row r="93" spans="1:36" ht="17.25" customHeight="1" x14ac:dyDescent="0.25">
      <c r="A93" s="39"/>
      <c r="B93" s="214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I93" s="216"/>
      <c r="AJ93" s="39"/>
    </row>
    <row r="94" spans="1:36" ht="12" customHeight="1" x14ac:dyDescent="0.25">
      <c r="A94" s="39"/>
      <c r="B94" s="214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I94" s="216"/>
      <c r="AJ94" s="39"/>
    </row>
    <row r="95" spans="1:36" ht="15.75" customHeight="1" x14ac:dyDescent="0.25">
      <c r="A95" s="39"/>
      <c r="B95" s="214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I95" s="216"/>
      <c r="AJ95" s="39"/>
    </row>
    <row r="96" spans="1:36" ht="3" customHeight="1" x14ac:dyDescent="0.25">
      <c r="A96" s="39"/>
      <c r="B96" s="214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6"/>
      <c r="AJ96" s="39"/>
    </row>
    <row r="97" spans="1:36" ht="15.75" customHeight="1" x14ac:dyDescent="0.25">
      <c r="A97" s="39"/>
      <c r="B97" s="214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6"/>
      <c r="AJ97" s="39"/>
    </row>
    <row r="98" spans="1:36" ht="3" customHeight="1" x14ac:dyDescent="0.25">
      <c r="A98" s="39"/>
      <c r="B98" s="214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6"/>
      <c r="AJ98" s="39"/>
    </row>
    <row r="99" spans="1:36" ht="15.75" customHeight="1" x14ac:dyDescent="0.25">
      <c r="A99" s="39"/>
      <c r="B99" s="214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6"/>
      <c r="AJ99" s="39"/>
    </row>
    <row r="100" spans="1:36" ht="3" customHeight="1" x14ac:dyDescent="0.25">
      <c r="A100" s="39"/>
      <c r="B100" s="214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6"/>
      <c r="AJ100" s="39"/>
    </row>
    <row r="101" spans="1:36" ht="15.75" customHeight="1" x14ac:dyDescent="0.25">
      <c r="A101" s="39"/>
      <c r="B101" s="214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6"/>
      <c r="AJ101" s="39"/>
    </row>
    <row r="102" spans="1:36" ht="12" customHeight="1" x14ac:dyDescent="0.25">
      <c r="A102" s="39"/>
      <c r="B102" s="214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6"/>
      <c r="AJ102" s="39"/>
    </row>
    <row r="103" spans="1:36" ht="3" customHeight="1" x14ac:dyDescent="0.25">
      <c r="A103" s="39"/>
      <c r="B103" s="214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6"/>
      <c r="AJ103" s="39"/>
    </row>
    <row r="104" spans="1:36" ht="15.75" customHeight="1" x14ac:dyDescent="0.25">
      <c r="A104" s="39"/>
      <c r="B104" s="217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8"/>
      <c r="AD104" s="218"/>
      <c r="AE104" s="218"/>
      <c r="AF104" s="218"/>
      <c r="AG104" s="218"/>
      <c r="AH104" s="218"/>
      <c r="AI104" s="219"/>
      <c r="AJ104" s="39"/>
    </row>
    <row r="105" spans="1:36" ht="3" customHeight="1" x14ac:dyDescent="0.25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39"/>
    </row>
    <row r="106" spans="1:36" ht="15.75" customHeight="1" x14ac:dyDescent="0.25">
      <c r="A106" s="39"/>
      <c r="B106" s="208" t="str">
        <f>"Anzahl = "&amp; LEN(B83)</f>
        <v>Anzahl = 0</v>
      </c>
      <c r="C106" s="209"/>
      <c r="D106" s="209"/>
      <c r="E106" s="209"/>
      <c r="F106" s="210"/>
      <c r="G106" s="220" t="s">
        <v>177</v>
      </c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2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39"/>
    </row>
    <row r="107" spans="1:36" ht="2.85" customHeight="1" x14ac:dyDescent="0.25">
      <c r="A107" s="39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39"/>
    </row>
    <row r="108" spans="1:36" ht="15.75" customHeight="1" x14ac:dyDescent="0.25">
      <c r="A108" s="39"/>
      <c r="B108" s="172" t="s">
        <v>178</v>
      </c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95"/>
      <c r="AJ108" s="39"/>
    </row>
    <row r="109" spans="1:36" ht="3" customHeight="1" x14ac:dyDescent="0.25">
      <c r="A109" s="39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39"/>
    </row>
    <row r="110" spans="1:36" ht="15.75" customHeight="1" x14ac:dyDescent="0.25">
      <c r="A110" s="39"/>
      <c r="B110" s="211"/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2"/>
      <c r="AG110" s="212"/>
      <c r="AH110" s="212"/>
      <c r="AI110" s="213"/>
      <c r="AJ110" s="39"/>
    </row>
    <row r="111" spans="1:36" ht="5.25" customHeight="1" x14ac:dyDescent="0.25">
      <c r="A111" s="39"/>
      <c r="B111" s="214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15"/>
      <c r="U111" s="215"/>
      <c r="V111" s="215"/>
      <c r="W111" s="215"/>
      <c r="X111" s="215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I111" s="216"/>
      <c r="AJ111" s="39"/>
    </row>
    <row r="112" spans="1:36" ht="15.75" customHeight="1" x14ac:dyDescent="0.25">
      <c r="A112" s="39"/>
      <c r="B112" s="214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I112" s="216"/>
      <c r="AJ112" s="39"/>
    </row>
    <row r="113" spans="1:36" ht="5.25" customHeight="1" x14ac:dyDescent="0.25">
      <c r="A113" s="39"/>
      <c r="B113" s="214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I113" s="216"/>
      <c r="AJ113" s="39"/>
    </row>
    <row r="114" spans="1:36" ht="15.75" customHeight="1" x14ac:dyDescent="0.25">
      <c r="A114" s="39"/>
      <c r="B114" s="214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5"/>
      <c r="AG114" s="215"/>
      <c r="AH114" s="215"/>
      <c r="AI114" s="216"/>
      <c r="AJ114" s="39"/>
    </row>
    <row r="115" spans="1:36" ht="3" customHeight="1" x14ac:dyDescent="0.25">
      <c r="A115" s="39"/>
      <c r="B115" s="214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  <c r="AG115" s="215"/>
      <c r="AH115" s="215"/>
      <c r="AI115" s="216"/>
      <c r="AJ115" s="39"/>
    </row>
    <row r="116" spans="1:36" ht="15.75" customHeight="1" x14ac:dyDescent="0.25">
      <c r="A116" s="39"/>
      <c r="B116" s="214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I116" s="216"/>
      <c r="AJ116" s="39"/>
    </row>
    <row r="117" spans="1:36" ht="12" customHeight="1" x14ac:dyDescent="0.25">
      <c r="A117" s="39"/>
      <c r="B117" s="214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5"/>
      <c r="AG117" s="215"/>
      <c r="AH117" s="215"/>
      <c r="AI117" s="216"/>
      <c r="AJ117" s="39"/>
    </row>
    <row r="118" spans="1:36" ht="15.75" customHeight="1" x14ac:dyDescent="0.25">
      <c r="A118" s="39"/>
      <c r="B118" s="214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5"/>
      <c r="AG118" s="215"/>
      <c r="AH118" s="215"/>
      <c r="AI118" s="216"/>
      <c r="AJ118" s="39"/>
    </row>
    <row r="119" spans="1:36" ht="3" customHeight="1" x14ac:dyDescent="0.25">
      <c r="A119" s="39"/>
      <c r="B119" s="214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  <c r="AF119" s="215"/>
      <c r="AG119" s="215"/>
      <c r="AH119" s="215"/>
      <c r="AI119" s="216"/>
      <c r="AJ119" s="39"/>
    </row>
    <row r="120" spans="1:36" ht="15.75" customHeight="1" x14ac:dyDescent="0.25">
      <c r="A120" s="39"/>
      <c r="B120" s="214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I120" s="216"/>
      <c r="AJ120" s="39"/>
    </row>
    <row r="121" spans="1:36" ht="3" customHeight="1" x14ac:dyDescent="0.25">
      <c r="A121" s="39"/>
      <c r="B121" s="214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6"/>
      <c r="AJ121" s="39"/>
    </row>
    <row r="122" spans="1:36" ht="15.75" customHeight="1" x14ac:dyDescent="0.25">
      <c r="A122" s="39"/>
      <c r="B122" s="217"/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9"/>
      <c r="AJ122" s="39"/>
    </row>
    <row r="123" spans="1:36" ht="3" customHeight="1" x14ac:dyDescent="0.25">
      <c r="A123" s="39"/>
      <c r="B123" s="50"/>
      <c r="C123" s="50"/>
      <c r="D123" s="50"/>
      <c r="E123" s="50"/>
      <c r="F123" s="50"/>
      <c r="G123" s="50"/>
      <c r="H123" s="50"/>
      <c r="I123" s="5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39"/>
    </row>
    <row r="124" spans="1:36" ht="15.75" customHeight="1" x14ac:dyDescent="0.25">
      <c r="A124" s="39"/>
      <c r="B124" s="208" t="str">
        <f>"Anzahl = "&amp; LEN(B110)</f>
        <v>Anzahl = 0</v>
      </c>
      <c r="C124" s="209"/>
      <c r="D124" s="209"/>
      <c r="E124" s="209"/>
      <c r="F124" s="210"/>
      <c r="G124" s="220" t="s">
        <v>179</v>
      </c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2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39"/>
    </row>
    <row r="125" spans="1:36" ht="3" customHeight="1" x14ac:dyDescent="0.25">
      <c r="A125" s="39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39"/>
    </row>
    <row r="126" spans="1:36" ht="13.8" x14ac:dyDescent="0.25">
      <c r="A126" s="39"/>
      <c r="B126" s="172" t="s">
        <v>180</v>
      </c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3"/>
      <c r="W126" s="173"/>
      <c r="X126" s="173"/>
      <c r="Y126" s="173"/>
      <c r="Z126" s="173"/>
      <c r="AA126" s="173"/>
      <c r="AB126" s="173"/>
      <c r="AC126" s="173"/>
      <c r="AD126" s="173"/>
      <c r="AE126" s="173"/>
      <c r="AF126" s="173"/>
      <c r="AG126" s="173"/>
      <c r="AH126" s="173"/>
      <c r="AI126" s="95"/>
      <c r="AJ126" s="39"/>
    </row>
    <row r="127" spans="1:36" ht="3" customHeight="1" x14ac:dyDescent="0.25">
      <c r="A127" s="39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39"/>
    </row>
    <row r="128" spans="1:36" ht="15.75" customHeight="1" x14ac:dyDescent="0.25">
      <c r="A128" s="39"/>
      <c r="B128" s="211"/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3"/>
      <c r="AJ128" s="39"/>
    </row>
    <row r="129" spans="1:36" ht="3" customHeight="1" x14ac:dyDescent="0.25">
      <c r="A129" s="39"/>
      <c r="B129" s="214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I129" s="216"/>
      <c r="AJ129" s="39"/>
    </row>
    <row r="130" spans="1:36" ht="15.75" customHeight="1" x14ac:dyDescent="0.25">
      <c r="A130" s="39"/>
      <c r="B130" s="214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6"/>
      <c r="AJ130" s="39"/>
    </row>
    <row r="131" spans="1:36" ht="3" customHeight="1" x14ac:dyDescent="0.25">
      <c r="A131" s="39"/>
      <c r="B131" s="214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6"/>
      <c r="AJ131" s="39"/>
    </row>
    <row r="132" spans="1:36" ht="15.75" customHeight="1" x14ac:dyDescent="0.25">
      <c r="A132" s="39"/>
      <c r="B132" s="214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6"/>
      <c r="AJ132" s="39"/>
    </row>
    <row r="133" spans="1:36" ht="3" customHeight="1" x14ac:dyDescent="0.25">
      <c r="A133" s="39"/>
      <c r="B133" s="214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6"/>
      <c r="AJ133" s="39"/>
    </row>
    <row r="134" spans="1:36" ht="15.75" customHeight="1" x14ac:dyDescent="0.25">
      <c r="A134" s="39"/>
      <c r="B134" s="214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6"/>
      <c r="AJ134" s="39"/>
    </row>
    <row r="135" spans="1:36" ht="3" customHeight="1" x14ac:dyDescent="0.25">
      <c r="A135" s="39"/>
      <c r="B135" s="214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6"/>
      <c r="AJ135" s="39"/>
    </row>
    <row r="136" spans="1:36" ht="15.75" customHeight="1" x14ac:dyDescent="0.25">
      <c r="A136" s="39"/>
      <c r="B136" s="214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6"/>
      <c r="AJ136" s="39"/>
    </row>
    <row r="137" spans="1:36" ht="3" customHeight="1" x14ac:dyDescent="0.25">
      <c r="A137" s="39"/>
      <c r="B137" s="214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6"/>
      <c r="AJ137" s="39"/>
    </row>
    <row r="138" spans="1:36" ht="15.75" customHeight="1" x14ac:dyDescent="0.25">
      <c r="A138" s="39"/>
      <c r="B138" s="214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6"/>
      <c r="AJ138" s="39"/>
    </row>
    <row r="139" spans="1:36" ht="3" customHeight="1" x14ac:dyDescent="0.25">
      <c r="A139" s="39"/>
      <c r="B139" s="214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6"/>
      <c r="AJ139" s="39"/>
    </row>
    <row r="140" spans="1:36" ht="15.75" customHeight="1" x14ac:dyDescent="0.25">
      <c r="A140" s="39"/>
      <c r="B140" s="214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6"/>
      <c r="AJ140" s="39"/>
    </row>
    <row r="141" spans="1:36" ht="3" customHeight="1" x14ac:dyDescent="0.25">
      <c r="A141" s="39"/>
      <c r="B141" s="214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6"/>
      <c r="AJ141" s="39"/>
    </row>
    <row r="142" spans="1:36" ht="15.75" customHeight="1" x14ac:dyDescent="0.25">
      <c r="A142" s="39"/>
      <c r="B142" s="214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6"/>
      <c r="AJ142" s="39"/>
    </row>
    <row r="143" spans="1:36" ht="3" customHeight="1" x14ac:dyDescent="0.25">
      <c r="A143" s="39"/>
      <c r="B143" s="214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6"/>
      <c r="AJ143" s="39"/>
    </row>
    <row r="144" spans="1:36" ht="15.75" customHeight="1" x14ac:dyDescent="0.25">
      <c r="A144" s="39"/>
      <c r="B144" s="214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6"/>
      <c r="AJ144" s="39"/>
    </row>
    <row r="145" spans="1:36" ht="3" customHeight="1" x14ac:dyDescent="0.25">
      <c r="A145" s="39"/>
      <c r="B145" s="214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6"/>
      <c r="AJ145" s="39"/>
    </row>
    <row r="146" spans="1:36" ht="15.75" customHeight="1" x14ac:dyDescent="0.25">
      <c r="A146" s="39"/>
      <c r="B146" s="214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6"/>
      <c r="AJ146" s="39"/>
    </row>
    <row r="147" spans="1:36" ht="3" customHeight="1" x14ac:dyDescent="0.25">
      <c r="A147" s="39"/>
      <c r="B147" s="214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6"/>
      <c r="AJ147" s="39"/>
    </row>
    <row r="148" spans="1:36" ht="15.75" customHeight="1" x14ac:dyDescent="0.25">
      <c r="A148" s="39"/>
      <c r="B148" s="217"/>
      <c r="C148" s="218"/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/>
      <c r="AB148" s="218"/>
      <c r="AC148" s="218"/>
      <c r="AD148" s="218"/>
      <c r="AE148" s="218"/>
      <c r="AF148" s="218"/>
      <c r="AG148" s="218"/>
      <c r="AH148" s="218"/>
      <c r="AI148" s="219"/>
      <c r="AJ148" s="39"/>
    </row>
    <row r="149" spans="1:36" ht="3" customHeight="1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</row>
    <row r="150" spans="1:36" ht="15.45" customHeight="1" x14ac:dyDescent="0.25">
      <c r="A150" s="39"/>
      <c r="B150" s="208" t="str">
        <f>"Anzahl = "&amp; LEN(B128)</f>
        <v>Anzahl = 0</v>
      </c>
      <c r="C150" s="209"/>
      <c r="D150" s="209"/>
      <c r="E150" s="209"/>
      <c r="F150" s="210"/>
      <c r="G150" s="220" t="s">
        <v>177</v>
      </c>
      <c r="H150" s="221"/>
      <c r="I150" s="221"/>
      <c r="J150" s="221"/>
      <c r="K150" s="221"/>
      <c r="L150" s="221"/>
      <c r="M150" s="221"/>
      <c r="N150" s="221"/>
      <c r="O150" s="221"/>
      <c r="P150" s="221"/>
      <c r="Q150" s="221"/>
      <c r="R150" s="221"/>
      <c r="S150" s="221"/>
      <c r="T150" s="221"/>
      <c r="U150" s="221"/>
      <c r="V150" s="222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</row>
    <row r="151" spans="1:36" ht="2.85" customHeight="1" x14ac:dyDescent="0.25">
      <c r="A151" s="39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</row>
    <row r="152" spans="1:36" ht="3" customHeight="1" x14ac:dyDescent="0.25">
      <c r="A152" s="39"/>
      <c r="B152" s="39"/>
      <c r="C152" s="39"/>
      <c r="D152" s="40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</row>
    <row r="153" spans="1:36" ht="15.75" customHeight="1" x14ac:dyDescent="0.25">
      <c r="A153" s="39"/>
      <c r="B153" s="130" t="str">
        <f>B$8</f>
        <v>PROGRAMME RECHERCHES ROUTES DETEC</v>
      </c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39"/>
      <c r="Y153" s="39"/>
      <c r="Z153" s="39"/>
      <c r="AA153" s="131" t="s">
        <v>142</v>
      </c>
      <c r="AB153" s="132"/>
      <c r="AC153" s="132"/>
      <c r="AD153" s="132"/>
      <c r="AE153" s="132"/>
      <c r="AF153" s="133">
        <f>AE$10</f>
        <v>0</v>
      </c>
      <c r="AG153" s="133"/>
      <c r="AH153" s="133"/>
      <c r="AI153" s="133"/>
      <c r="AJ153" s="39"/>
    </row>
    <row r="154" spans="1:36" ht="3" customHeight="1" x14ac:dyDescent="0.25">
      <c r="A154" s="39"/>
      <c r="B154" s="39"/>
      <c r="C154" s="39"/>
      <c r="D154" s="40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</row>
    <row r="155" spans="1:36" ht="15.75" customHeight="1" x14ac:dyDescent="0.25">
      <c r="A155" s="39"/>
      <c r="B155" s="223" t="s">
        <v>181</v>
      </c>
      <c r="C155" s="22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  <c r="Z155" s="223"/>
      <c r="AA155" s="223"/>
      <c r="AB155" s="223"/>
      <c r="AC155" s="223"/>
      <c r="AD155" s="223"/>
      <c r="AE155" s="223"/>
      <c r="AF155" s="223"/>
      <c r="AG155" s="223"/>
      <c r="AH155" s="223"/>
      <c r="AI155" s="223"/>
      <c r="AJ155" s="39"/>
    </row>
    <row r="156" spans="1:36" ht="3" customHeight="1" x14ac:dyDescent="0.25">
      <c r="A156" s="39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39"/>
    </row>
    <row r="157" spans="1:36" ht="15.75" customHeight="1" x14ac:dyDescent="0.25">
      <c r="A157" s="39"/>
      <c r="B157" s="202" t="s">
        <v>184</v>
      </c>
      <c r="C157" s="203"/>
      <c r="D157" s="203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4"/>
      <c r="AJ157" s="39"/>
    </row>
    <row r="158" spans="1:36" ht="3" customHeight="1" x14ac:dyDescent="0.25">
      <c r="A158" s="39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39"/>
    </row>
    <row r="159" spans="1:36" ht="15.75" customHeight="1" x14ac:dyDescent="0.25">
      <c r="A159" s="39"/>
      <c r="B159" s="211"/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  <c r="Z159" s="212"/>
      <c r="AA159" s="212"/>
      <c r="AB159" s="212"/>
      <c r="AC159" s="212"/>
      <c r="AD159" s="212"/>
      <c r="AE159" s="212"/>
      <c r="AF159" s="212"/>
      <c r="AG159" s="212"/>
      <c r="AH159" s="212"/>
      <c r="AI159" s="213"/>
      <c r="AJ159" s="39"/>
    </row>
    <row r="160" spans="1:36" ht="3" customHeight="1" x14ac:dyDescent="0.25">
      <c r="A160" s="39"/>
      <c r="B160" s="214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6"/>
      <c r="AJ160" s="39"/>
    </row>
    <row r="161" spans="1:36" ht="15.75" customHeight="1" x14ac:dyDescent="0.25">
      <c r="A161" s="39"/>
      <c r="B161" s="214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6"/>
      <c r="AJ161" s="39"/>
    </row>
    <row r="162" spans="1:36" ht="3" customHeight="1" x14ac:dyDescent="0.25">
      <c r="A162" s="39"/>
      <c r="B162" s="214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6"/>
      <c r="AJ162" s="39"/>
    </row>
    <row r="163" spans="1:36" ht="15.75" customHeight="1" x14ac:dyDescent="0.25">
      <c r="A163" s="39"/>
      <c r="B163" s="214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6"/>
      <c r="AJ163" s="39"/>
    </row>
    <row r="164" spans="1:36" ht="3" customHeight="1" x14ac:dyDescent="0.25">
      <c r="A164" s="39"/>
      <c r="B164" s="214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6"/>
      <c r="AJ164" s="39"/>
    </row>
    <row r="165" spans="1:36" ht="15.75" customHeight="1" x14ac:dyDescent="0.25">
      <c r="A165" s="39"/>
      <c r="B165" s="214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6"/>
      <c r="AJ165" s="39"/>
    </row>
    <row r="166" spans="1:36" ht="3" customHeight="1" x14ac:dyDescent="0.25">
      <c r="A166" s="39"/>
      <c r="B166" s="214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6"/>
      <c r="AJ166" s="39"/>
    </row>
    <row r="167" spans="1:36" ht="15.75" customHeight="1" x14ac:dyDescent="0.25">
      <c r="A167" s="39"/>
      <c r="B167" s="214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6"/>
      <c r="AJ167" s="39"/>
    </row>
    <row r="168" spans="1:36" ht="3" customHeight="1" x14ac:dyDescent="0.25">
      <c r="A168" s="39"/>
      <c r="B168" s="214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6"/>
      <c r="AJ168" s="39"/>
    </row>
    <row r="169" spans="1:36" ht="16.2" customHeight="1" x14ac:dyDescent="0.25">
      <c r="A169" s="39"/>
      <c r="B169" s="214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6"/>
      <c r="AJ169" s="39"/>
    </row>
    <row r="170" spans="1:36" ht="3" customHeight="1" x14ac:dyDescent="0.25">
      <c r="A170" s="39"/>
      <c r="B170" s="214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6"/>
      <c r="AJ170" s="39"/>
    </row>
    <row r="171" spans="1:36" ht="15.75" customHeight="1" x14ac:dyDescent="0.25">
      <c r="A171" s="39"/>
      <c r="B171" s="214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6"/>
      <c r="AJ171" s="39"/>
    </row>
    <row r="172" spans="1:36" ht="3" customHeight="1" x14ac:dyDescent="0.25">
      <c r="A172" s="39"/>
      <c r="B172" s="214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6"/>
      <c r="AJ172" s="39"/>
    </row>
    <row r="173" spans="1:36" ht="15.75" customHeight="1" x14ac:dyDescent="0.25">
      <c r="A173" s="39"/>
      <c r="B173" s="214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6"/>
      <c r="AJ173" s="39"/>
    </row>
    <row r="174" spans="1:36" ht="3" customHeight="1" x14ac:dyDescent="0.25">
      <c r="A174" s="39"/>
      <c r="B174" s="214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6"/>
      <c r="AJ174" s="39"/>
    </row>
    <row r="175" spans="1:36" ht="15.75" customHeight="1" x14ac:dyDescent="0.25">
      <c r="A175" s="39"/>
      <c r="B175" s="214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6"/>
      <c r="AJ175" s="39"/>
    </row>
    <row r="176" spans="1:36" ht="3" customHeight="1" x14ac:dyDescent="0.25">
      <c r="A176" s="39"/>
      <c r="B176" s="214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6"/>
      <c r="AJ176" s="39"/>
    </row>
    <row r="177" spans="1:36" ht="15.75" customHeight="1" x14ac:dyDescent="0.25">
      <c r="A177" s="39"/>
      <c r="B177" s="214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6"/>
      <c r="AJ177" s="39"/>
    </row>
    <row r="178" spans="1:36" ht="3" customHeight="1" x14ac:dyDescent="0.25">
      <c r="A178" s="39"/>
      <c r="B178" s="214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6"/>
      <c r="AJ178" s="39"/>
    </row>
    <row r="179" spans="1:36" ht="15.75" customHeight="1" x14ac:dyDescent="0.25">
      <c r="A179" s="39"/>
      <c r="B179" s="217"/>
      <c r="C179" s="218"/>
      <c r="D179" s="218"/>
      <c r="E179" s="218"/>
      <c r="F179" s="218"/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  <c r="X179" s="218"/>
      <c r="Y179" s="218"/>
      <c r="Z179" s="218"/>
      <c r="AA179" s="218"/>
      <c r="AB179" s="218"/>
      <c r="AC179" s="218"/>
      <c r="AD179" s="218"/>
      <c r="AE179" s="218"/>
      <c r="AF179" s="218"/>
      <c r="AG179" s="218"/>
      <c r="AH179" s="218"/>
      <c r="AI179" s="219"/>
      <c r="AJ179" s="39"/>
    </row>
    <row r="180" spans="1:36" ht="3" customHeight="1" x14ac:dyDescent="0.25">
      <c r="A180" s="39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39"/>
    </row>
    <row r="181" spans="1:36" ht="15.75" customHeight="1" x14ac:dyDescent="0.25">
      <c r="A181" s="39"/>
      <c r="B181" s="208" t="str">
        <f>"Anzahl = "&amp; LEN(B159)</f>
        <v>Anzahl = 0</v>
      </c>
      <c r="C181" s="209"/>
      <c r="D181" s="209"/>
      <c r="E181" s="209"/>
      <c r="F181" s="210"/>
      <c r="G181" s="220" t="s">
        <v>177</v>
      </c>
      <c r="H181" s="221"/>
      <c r="I181" s="221"/>
      <c r="J181" s="221"/>
      <c r="K181" s="221"/>
      <c r="L181" s="221"/>
      <c r="M181" s="221"/>
      <c r="N181" s="221"/>
      <c r="O181" s="221"/>
      <c r="P181" s="221"/>
      <c r="Q181" s="221"/>
      <c r="R181" s="221"/>
      <c r="S181" s="221"/>
      <c r="T181" s="221"/>
      <c r="U181" s="221"/>
      <c r="V181" s="222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39"/>
    </row>
    <row r="182" spans="1:36" ht="3" customHeight="1" x14ac:dyDescent="0.25">
      <c r="A182" s="39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39"/>
    </row>
    <row r="183" spans="1:36" ht="15.75" customHeight="1" x14ac:dyDescent="0.25">
      <c r="A183" s="39"/>
      <c r="B183" s="202" t="s">
        <v>185</v>
      </c>
      <c r="C183" s="203"/>
      <c r="D183" s="203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4"/>
      <c r="AJ183" s="39"/>
    </row>
    <row r="184" spans="1:36" ht="3" customHeight="1" x14ac:dyDescent="0.25">
      <c r="A184" s="39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39"/>
    </row>
    <row r="185" spans="1:36" ht="15.75" customHeight="1" x14ac:dyDescent="0.25">
      <c r="A185" s="39"/>
      <c r="B185" s="211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  <c r="Z185" s="212"/>
      <c r="AA185" s="212"/>
      <c r="AB185" s="212"/>
      <c r="AC185" s="212"/>
      <c r="AD185" s="212"/>
      <c r="AE185" s="212"/>
      <c r="AF185" s="212"/>
      <c r="AG185" s="212"/>
      <c r="AH185" s="212"/>
      <c r="AI185" s="213"/>
      <c r="AJ185" s="39"/>
    </row>
    <row r="186" spans="1:36" ht="3" customHeight="1" x14ac:dyDescent="0.25">
      <c r="A186" s="39"/>
      <c r="B186" s="214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6"/>
      <c r="AJ186" s="39"/>
    </row>
    <row r="187" spans="1:36" ht="15.75" customHeight="1" x14ac:dyDescent="0.25">
      <c r="A187" s="39"/>
      <c r="B187" s="214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6"/>
      <c r="AJ187" s="39"/>
    </row>
    <row r="188" spans="1:36" ht="3" customHeight="1" x14ac:dyDescent="0.25">
      <c r="A188" s="39"/>
      <c r="B188" s="214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6"/>
      <c r="AJ188" s="39"/>
    </row>
    <row r="189" spans="1:36" ht="15.75" customHeight="1" x14ac:dyDescent="0.25">
      <c r="A189" s="39"/>
      <c r="B189" s="214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6"/>
      <c r="AJ189" s="39"/>
    </row>
    <row r="190" spans="1:36" ht="3" customHeight="1" x14ac:dyDescent="0.25">
      <c r="A190" s="39"/>
      <c r="B190" s="214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6"/>
      <c r="AJ190" s="39"/>
    </row>
    <row r="191" spans="1:36" ht="15.75" customHeight="1" x14ac:dyDescent="0.25">
      <c r="A191" s="39"/>
      <c r="B191" s="214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6"/>
      <c r="AJ191" s="39"/>
    </row>
    <row r="192" spans="1:36" ht="3" customHeight="1" x14ac:dyDescent="0.25">
      <c r="A192" s="39"/>
      <c r="B192" s="214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6"/>
      <c r="AJ192" s="39"/>
    </row>
    <row r="193" spans="1:83" ht="15.75" customHeight="1" x14ac:dyDescent="0.25">
      <c r="A193" s="39"/>
      <c r="B193" s="214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6"/>
      <c r="AJ193" s="39"/>
    </row>
    <row r="194" spans="1:83" ht="3" customHeight="1" x14ac:dyDescent="0.25">
      <c r="A194" s="39"/>
      <c r="B194" s="214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6"/>
      <c r="AJ194" s="39"/>
    </row>
    <row r="195" spans="1:83" ht="15.75" customHeight="1" x14ac:dyDescent="0.25">
      <c r="A195" s="39"/>
      <c r="B195" s="217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  <c r="AB195" s="218"/>
      <c r="AC195" s="218"/>
      <c r="AD195" s="218"/>
      <c r="AE195" s="218"/>
      <c r="AF195" s="218"/>
      <c r="AG195" s="218"/>
      <c r="AH195" s="218"/>
      <c r="AI195" s="219"/>
      <c r="AJ195" s="39"/>
    </row>
    <row r="196" spans="1:83" ht="3" customHeight="1" x14ac:dyDescent="0.25">
      <c r="A196" s="39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39"/>
    </row>
    <row r="197" spans="1:83" ht="15.75" customHeight="1" x14ac:dyDescent="0.25">
      <c r="A197" s="39"/>
      <c r="B197" s="208" t="str">
        <f>"Anzahl = "&amp; LEN(B185)</f>
        <v>Anzahl = 0</v>
      </c>
      <c r="C197" s="209"/>
      <c r="D197" s="209"/>
      <c r="E197" s="209"/>
      <c r="F197" s="210"/>
      <c r="G197" s="220" t="s">
        <v>179</v>
      </c>
      <c r="H197" s="221"/>
      <c r="I197" s="221"/>
      <c r="J197" s="221"/>
      <c r="K197" s="221"/>
      <c r="L197" s="221"/>
      <c r="M197" s="221"/>
      <c r="N197" s="221"/>
      <c r="O197" s="221"/>
      <c r="P197" s="221"/>
      <c r="Q197" s="221"/>
      <c r="R197" s="221"/>
      <c r="S197" s="221"/>
      <c r="T197" s="221"/>
      <c r="U197" s="221"/>
      <c r="V197" s="222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39"/>
    </row>
    <row r="198" spans="1:83" ht="3" customHeight="1" x14ac:dyDescent="0.25">
      <c r="A198" s="39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39"/>
    </row>
    <row r="199" spans="1:83" ht="15.75" customHeight="1" x14ac:dyDescent="0.25">
      <c r="A199" s="39"/>
      <c r="B199" s="202" t="s">
        <v>186</v>
      </c>
      <c r="C199" s="203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4"/>
      <c r="AJ199" s="39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35"/>
    </row>
    <row r="200" spans="1:83" ht="3" customHeight="1" x14ac:dyDescent="0.25">
      <c r="A200" s="39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39"/>
    </row>
    <row r="201" spans="1:83" ht="15.75" customHeight="1" x14ac:dyDescent="0.25">
      <c r="A201" s="39"/>
      <c r="B201" s="211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  <c r="Z201" s="212"/>
      <c r="AA201" s="212"/>
      <c r="AB201" s="212"/>
      <c r="AC201" s="212"/>
      <c r="AD201" s="212"/>
      <c r="AE201" s="212"/>
      <c r="AF201" s="212"/>
      <c r="AG201" s="212"/>
      <c r="AH201" s="212"/>
      <c r="AI201" s="213"/>
      <c r="AJ201" s="39"/>
    </row>
    <row r="202" spans="1:83" ht="3" customHeight="1" x14ac:dyDescent="0.25">
      <c r="A202" s="39"/>
      <c r="B202" s="214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6"/>
      <c r="AJ202" s="39"/>
    </row>
    <row r="203" spans="1:83" ht="15.75" customHeight="1" x14ac:dyDescent="0.25">
      <c r="A203" s="39"/>
      <c r="B203" s="214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6"/>
      <c r="AJ203" s="39"/>
    </row>
    <row r="204" spans="1:83" ht="3" customHeight="1" x14ac:dyDescent="0.25">
      <c r="A204" s="39"/>
      <c r="B204" s="214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6"/>
      <c r="AJ204" s="39"/>
    </row>
    <row r="205" spans="1:83" ht="15.75" customHeight="1" x14ac:dyDescent="0.25">
      <c r="A205" s="39"/>
      <c r="B205" s="214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6"/>
      <c r="AJ205" s="39"/>
    </row>
    <row r="206" spans="1:83" ht="3" customHeight="1" x14ac:dyDescent="0.25">
      <c r="A206" s="39"/>
      <c r="B206" s="214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6"/>
      <c r="AJ206" s="39"/>
    </row>
    <row r="207" spans="1:83" ht="15.75" customHeight="1" x14ac:dyDescent="0.25">
      <c r="A207" s="39"/>
      <c r="B207" s="214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6"/>
      <c r="AJ207" s="39"/>
    </row>
    <row r="208" spans="1:83" ht="3" customHeight="1" x14ac:dyDescent="0.25">
      <c r="A208" s="39"/>
      <c r="B208" s="214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6"/>
      <c r="AJ208" s="39"/>
    </row>
    <row r="209" spans="1:36" ht="15.75" customHeight="1" x14ac:dyDescent="0.25">
      <c r="A209" s="39"/>
      <c r="B209" s="214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6"/>
      <c r="AJ209" s="39"/>
    </row>
    <row r="210" spans="1:36" ht="3" customHeight="1" x14ac:dyDescent="0.25">
      <c r="A210" s="39"/>
      <c r="B210" s="214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6"/>
      <c r="AJ210" s="39"/>
    </row>
    <row r="211" spans="1:36" ht="15.75" customHeight="1" x14ac:dyDescent="0.25">
      <c r="A211" s="39"/>
      <c r="B211" s="214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5"/>
      <c r="AH211" s="215"/>
      <c r="AI211" s="216"/>
      <c r="AJ211" s="39"/>
    </row>
    <row r="212" spans="1:36" ht="3" customHeight="1" x14ac:dyDescent="0.25">
      <c r="A212" s="39"/>
      <c r="B212" s="214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6"/>
      <c r="AJ212" s="39"/>
    </row>
    <row r="213" spans="1:36" ht="15.75" customHeight="1" x14ac:dyDescent="0.25">
      <c r="A213" s="39"/>
      <c r="B213" s="217"/>
      <c r="C213" s="218"/>
      <c r="D213" s="218"/>
      <c r="E213" s="218"/>
      <c r="F213" s="218"/>
      <c r="G213" s="218"/>
      <c r="H213" s="218"/>
      <c r="I213" s="218"/>
      <c r="J213" s="218"/>
      <c r="K213" s="218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  <c r="X213" s="218"/>
      <c r="Y213" s="218"/>
      <c r="Z213" s="218"/>
      <c r="AA213" s="218"/>
      <c r="AB213" s="218"/>
      <c r="AC213" s="218"/>
      <c r="AD213" s="218"/>
      <c r="AE213" s="218"/>
      <c r="AF213" s="218"/>
      <c r="AG213" s="218"/>
      <c r="AH213" s="218"/>
      <c r="AI213" s="219"/>
      <c r="AJ213" s="39"/>
    </row>
    <row r="214" spans="1:36" ht="3" customHeight="1" x14ac:dyDescent="0.25">
      <c r="A214" s="39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39"/>
    </row>
    <row r="215" spans="1:36" ht="15.75" customHeight="1" x14ac:dyDescent="0.25">
      <c r="A215" s="39"/>
      <c r="B215" s="208" t="str">
        <f>"Anzahl = "&amp; LEN(B201)</f>
        <v>Anzahl = 0</v>
      </c>
      <c r="C215" s="209"/>
      <c r="D215" s="209"/>
      <c r="E215" s="209"/>
      <c r="F215" s="210"/>
      <c r="G215" s="220" t="s">
        <v>179</v>
      </c>
      <c r="H215" s="221"/>
      <c r="I215" s="221"/>
      <c r="J215" s="221"/>
      <c r="K215" s="221"/>
      <c r="L215" s="221"/>
      <c r="M215" s="221"/>
      <c r="N215" s="221"/>
      <c r="O215" s="221"/>
      <c r="P215" s="221"/>
      <c r="Q215" s="221"/>
      <c r="R215" s="221"/>
      <c r="S215" s="221"/>
      <c r="T215" s="221"/>
      <c r="U215" s="221"/>
      <c r="V215" s="222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39"/>
    </row>
    <row r="216" spans="1:36" ht="3" customHeight="1" x14ac:dyDescent="0.25">
      <c r="A216" s="39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39"/>
    </row>
    <row r="217" spans="1:36" ht="15.75" customHeight="1" x14ac:dyDescent="0.25">
      <c r="A217" s="39"/>
      <c r="B217" s="202" t="s">
        <v>187</v>
      </c>
      <c r="C217" s="203"/>
      <c r="D217" s="203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03"/>
      <c r="S217" s="203"/>
      <c r="T217" s="203"/>
      <c r="U217" s="203"/>
      <c r="V217" s="203"/>
      <c r="W217" s="203"/>
      <c r="X217" s="203"/>
      <c r="Y217" s="203"/>
      <c r="Z217" s="203"/>
      <c r="AA217" s="203"/>
      <c r="AB217" s="203"/>
      <c r="AC217" s="203"/>
      <c r="AD217" s="203"/>
      <c r="AE217" s="203"/>
      <c r="AF217" s="203"/>
      <c r="AG217" s="203"/>
      <c r="AH217" s="203"/>
      <c r="AI217" s="204"/>
      <c r="AJ217" s="39"/>
    </row>
    <row r="218" spans="1:36" ht="3" customHeight="1" x14ac:dyDescent="0.25">
      <c r="A218" s="39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39"/>
    </row>
    <row r="219" spans="1:36" ht="15.75" customHeight="1" x14ac:dyDescent="0.25">
      <c r="A219" s="39"/>
      <c r="B219" s="211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  <c r="Z219" s="212"/>
      <c r="AA219" s="212"/>
      <c r="AB219" s="212"/>
      <c r="AC219" s="212"/>
      <c r="AD219" s="212"/>
      <c r="AE219" s="212"/>
      <c r="AF219" s="212"/>
      <c r="AG219" s="212"/>
      <c r="AH219" s="212"/>
      <c r="AI219" s="213"/>
      <c r="AJ219" s="39"/>
    </row>
    <row r="220" spans="1:36" ht="3" customHeight="1" x14ac:dyDescent="0.25">
      <c r="A220" s="39"/>
      <c r="B220" s="214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6"/>
      <c r="AJ220" s="39"/>
    </row>
    <row r="221" spans="1:36" ht="15.75" customHeight="1" x14ac:dyDescent="0.25">
      <c r="A221" s="39"/>
      <c r="B221" s="214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  <c r="W221" s="215"/>
      <c r="X221" s="215"/>
      <c r="Y221" s="215"/>
      <c r="Z221" s="215"/>
      <c r="AA221" s="215"/>
      <c r="AB221" s="215"/>
      <c r="AC221" s="215"/>
      <c r="AD221" s="215"/>
      <c r="AE221" s="215"/>
      <c r="AF221" s="215"/>
      <c r="AG221" s="215"/>
      <c r="AH221" s="215"/>
      <c r="AI221" s="216"/>
      <c r="AJ221" s="39"/>
    </row>
    <row r="222" spans="1:36" ht="3" customHeight="1" x14ac:dyDescent="0.25">
      <c r="A222" s="39"/>
      <c r="B222" s="214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  <c r="R222" s="215"/>
      <c r="S222" s="215"/>
      <c r="T222" s="215"/>
      <c r="U222" s="215"/>
      <c r="V222" s="215"/>
      <c r="W222" s="215"/>
      <c r="X222" s="215"/>
      <c r="Y222" s="215"/>
      <c r="Z222" s="215"/>
      <c r="AA222" s="215"/>
      <c r="AB222" s="215"/>
      <c r="AC222" s="215"/>
      <c r="AD222" s="215"/>
      <c r="AE222" s="215"/>
      <c r="AF222" s="215"/>
      <c r="AG222" s="215"/>
      <c r="AH222" s="215"/>
      <c r="AI222" s="216"/>
      <c r="AJ222" s="39"/>
    </row>
    <row r="223" spans="1:36" ht="15.75" customHeight="1" x14ac:dyDescent="0.25">
      <c r="A223" s="39"/>
      <c r="B223" s="214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  <c r="R223" s="215"/>
      <c r="S223" s="215"/>
      <c r="T223" s="215"/>
      <c r="U223" s="215"/>
      <c r="V223" s="215"/>
      <c r="W223" s="215"/>
      <c r="X223" s="215"/>
      <c r="Y223" s="215"/>
      <c r="Z223" s="215"/>
      <c r="AA223" s="215"/>
      <c r="AB223" s="215"/>
      <c r="AC223" s="215"/>
      <c r="AD223" s="215"/>
      <c r="AE223" s="215"/>
      <c r="AF223" s="215"/>
      <c r="AG223" s="215"/>
      <c r="AH223" s="215"/>
      <c r="AI223" s="216"/>
      <c r="AJ223" s="39"/>
    </row>
    <row r="224" spans="1:36" ht="3" customHeight="1" x14ac:dyDescent="0.25">
      <c r="A224" s="39"/>
      <c r="B224" s="214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  <c r="R224" s="215"/>
      <c r="S224" s="215"/>
      <c r="T224" s="215"/>
      <c r="U224" s="215"/>
      <c r="V224" s="215"/>
      <c r="W224" s="215"/>
      <c r="X224" s="215"/>
      <c r="Y224" s="215"/>
      <c r="Z224" s="215"/>
      <c r="AA224" s="215"/>
      <c r="AB224" s="215"/>
      <c r="AC224" s="215"/>
      <c r="AD224" s="215"/>
      <c r="AE224" s="215"/>
      <c r="AF224" s="215"/>
      <c r="AG224" s="215"/>
      <c r="AH224" s="215"/>
      <c r="AI224" s="216"/>
      <c r="AJ224" s="39"/>
    </row>
    <row r="225" spans="1:36" ht="15.75" customHeight="1" x14ac:dyDescent="0.25">
      <c r="A225" s="39"/>
      <c r="B225" s="214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6"/>
      <c r="AJ225" s="39"/>
    </row>
    <row r="226" spans="1:36" ht="3" customHeight="1" x14ac:dyDescent="0.25">
      <c r="A226" s="39"/>
      <c r="B226" s="214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  <c r="S226" s="215"/>
      <c r="T226" s="215"/>
      <c r="U226" s="215"/>
      <c r="V226" s="215"/>
      <c r="W226" s="215"/>
      <c r="X226" s="215"/>
      <c r="Y226" s="215"/>
      <c r="Z226" s="215"/>
      <c r="AA226" s="215"/>
      <c r="AB226" s="215"/>
      <c r="AC226" s="215"/>
      <c r="AD226" s="215"/>
      <c r="AE226" s="215"/>
      <c r="AF226" s="215"/>
      <c r="AG226" s="215"/>
      <c r="AH226" s="215"/>
      <c r="AI226" s="216"/>
      <c r="AJ226" s="39"/>
    </row>
    <row r="227" spans="1:36" ht="15.75" customHeight="1" x14ac:dyDescent="0.25">
      <c r="A227" s="39"/>
      <c r="B227" s="214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  <c r="R227" s="215"/>
      <c r="S227" s="215"/>
      <c r="T227" s="215"/>
      <c r="U227" s="215"/>
      <c r="V227" s="215"/>
      <c r="W227" s="215"/>
      <c r="X227" s="215"/>
      <c r="Y227" s="215"/>
      <c r="Z227" s="215"/>
      <c r="AA227" s="215"/>
      <c r="AB227" s="215"/>
      <c r="AC227" s="215"/>
      <c r="AD227" s="215"/>
      <c r="AE227" s="215"/>
      <c r="AF227" s="215"/>
      <c r="AG227" s="215"/>
      <c r="AH227" s="215"/>
      <c r="AI227" s="216"/>
      <c r="AJ227" s="39"/>
    </row>
    <row r="228" spans="1:36" ht="3" customHeight="1" x14ac:dyDescent="0.25">
      <c r="A228" s="39"/>
      <c r="B228" s="214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  <c r="S228" s="215"/>
      <c r="T228" s="215"/>
      <c r="U228" s="215"/>
      <c r="V228" s="215"/>
      <c r="W228" s="215"/>
      <c r="X228" s="215"/>
      <c r="Y228" s="215"/>
      <c r="Z228" s="215"/>
      <c r="AA228" s="215"/>
      <c r="AB228" s="215"/>
      <c r="AC228" s="215"/>
      <c r="AD228" s="215"/>
      <c r="AE228" s="215"/>
      <c r="AF228" s="215"/>
      <c r="AG228" s="215"/>
      <c r="AH228" s="215"/>
      <c r="AI228" s="216"/>
      <c r="AJ228" s="39"/>
    </row>
    <row r="229" spans="1:36" ht="15.75" customHeight="1" x14ac:dyDescent="0.25">
      <c r="A229" s="39"/>
      <c r="B229" s="217"/>
      <c r="C229" s="218"/>
      <c r="D229" s="218"/>
      <c r="E229" s="218"/>
      <c r="F229" s="218"/>
      <c r="G229" s="218"/>
      <c r="H229" s="218"/>
      <c r="I229" s="218"/>
      <c r="J229" s="218"/>
      <c r="K229" s="218"/>
      <c r="L229" s="218"/>
      <c r="M229" s="218"/>
      <c r="N229" s="218"/>
      <c r="O229" s="218"/>
      <c r="P229" s="218"/>
      <c r="Q229" s="218"/>
      <c r="R229" s="218"/>
      <c r="S229" s="218"/>
      <c r="T229" s="218"/>
      <c r="U229" s="218"/>
      <c r="V229" s="218"/>
      <c r="W229" s="218"/>
      <c r="X229" s="218"/>
      <c r="Y229" s="218"/>
      <c r="Z229" s="218"/>
      <c r="AA229" s="218"/>
      <c r="AB229" s="218"/>
      <c r="AC229" s="218"/>
      <c r="AD229" s="218"/>
      <c r="AE229" s="218"/>
      <c r="AF229" s="218"/>
      <c r="AG229" s="218"/>
      <c r="AH229" s="218"/>
      <c r="AI229" s="219"/>
      <c r="AJ229" s="39"/>
    </row>
    <row r="230" spans="1:36" ht="3" customHeight="1" x14ac:dyDescent="0.25">
      <c r="A230" s="39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39"/>
    </row>
    <row r="231" spans="1:36" ht="15.75" customHeight="1" x14ac:dyDescent="0.25">
      <c r="A231" s="39"/>
      <c r="B231" s="208" t="str">
        <f>"Anzahl = "&amp; LEN(B219)</f>
        <v>Anzahl = 0</v>
      </c>
      <c r="C231" s="209"/>
      <c r="D231" s="209"/>
      <c r="E231" s="209"/>
      <c r="F231" s="210"/>
      <c r="G231" s="220" t="s">
        <v>179</v>
      </c>
      <c r="H231" s="221"/>
      <c r="I231" s="221"/>
      <c r="J231" s="221"/>
      <c r="K231" s="221"/>
      <c r="L231" s="221"/>
      <c r="M231" s="221"/>
      <c r="N231" s="221"/>
      <c r="O231" s="221"/>
      <c r="P231" s="221"/>
      <c r="Q231" s="221"/>
      <c r="R231" s="221"/>
      <c r="S231" s="221"/>
      <c r="T231" s="221"/>
      <c r="U231" s="221"/>
      <c r="V231" s="222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39"/>
    </row>
    <row r="232" spans="1:36" ht="3" customHeight="1" x14ac:dyDescent="0.25">
      <c r="A232" s="39"/>
      <c r="B232" s="39"/>
      <c r="C232" s="39"/>
      <c r="D232" s="40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</row>
    <row r="233" spans="1:36" ht="3" customHeight="1" x14ac:dyDescent="0.25">
      <c r="A233" s="39"/>
      <c r="B233" s="39"/>
      <c r="C233" s="39"/>
      <c r="D233" s="40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</row>
    <row r="234" spans="1:36" ht="15.75" customHeight="1" x14ac:dyDescent="0.25">
      <c r="A234" s="39"/>
      <c r="B234" s="130" t="str">
        <f>B$8</f>
        <v>PROGRAMME RECHERCHES ROUTES DETEC</v>
      </c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  <c r="AA234" s="131" t="s">
        <v>142</v>
      </c>
      <c r="AB234" s="132"/>
      <c r="AC234" s="132"/>
      <c r="AD234" s="132"/>
      <c r="AE234" s="132"/>
      <c r="AF234" s="133">
        <f>AE$10</f>
        <v>0</v>
      </c>
      <c r="AG234" s="133"/>
      <c r="AH234" s="133"/>
      <c r="AI234" s="133"/>
      <c r="AJ234" s="39"/>
    </row>
    <row r="235" spans="1:36" ht="3" customHeight="1" x14ac:dyDescent="0.25">
      <c r="A235" s="39"/>
      <c r="B235" s="39"/>
      <c r="C235" s="39"/>
      <c r="D235" s="40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</row>
    <row r="236" spans="1:36" ht="15.75" customHeight="1" x14ac:dyDescent="0.25">
      <c r="A236" s="39"/>
      <c r="B236" s="223" t="s">
        <v>188</v>
      </c>
      <c r="C236" s="223"/>
      <c r="D236" s="223"/>
      <c r="E236" s="223"/>
      <c r="F236" s="223"/>
      <c r="G236" s="223"/>
      <c r="H236" s="223"/>
      <c r="I236" s="223"/>
      <c r="J236" s="223"/>
      <c r="K236" s="223"/>
      <c r="L236" s="223"/>
      <c r="M236" s="223"/>
      <c r="N236" s="223"/>
      <c r="O236" s="223"/>
      <c r="P236" s="223"/>
      <c r="Q236" s="223"/>
      <c r="R236" s="223"/>
      <c r="S236" s="223"/>
      <c r="T236" s="223"/>
      <c r="U236" s="223"/>
      <c r="V236" s="223"/>
      <c r="W236" s="223"/>
      <c r="X236" s="223"/>
      <c r="Y236" s="223"/>
      <c r="Z236" s="223"/>
      <c r="AA236" s="223"/>
      <c r="AB236" s="223"/>
      <c r="AC236" s="223"/>
      <c r="AD236" s="223"/>
      <c r="AE236" s="223"/>
      <c r="AF236" s="223"/>
      <c r="AG236" s="223"/>
      <c r="AH236" s="223"/>
      <c r="AI236" s="223"/>
      <c r="AJ236" s="39"/>
    </row>
    <row r="237" spans="1:36" ht="3" customHeight="1" x14ac:dyDescent="0.25">
      <c r="A237" s="39"/>
      <c r="B237" s="39"/>
      <c r="C237" s="39"/>
      <c r="D237" s="40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</row>
    <row r="238" spans="1:36" ht="29.4" customHeight="1" x14ac:dyDescent="0.25">
      <c r="A238" s="39"/>
      <c r="B238" s="190" t="s">
        <v>189</v>
      </c>
      <c r="C238" s="191"/>
      <c r="D238" s="191"/>
      <c r="E238" s="191"/>
      <c r="F238" s="191"/>
      <c r="G238" s="191"/>
      <c r="H238" s="191"/>
      <c r="I238" s="191"/>
      <c r="J238" s="191"/>
      <c r="K238" s="191"/>
      <c r="L238" s="191"/>
      <c r="M238" s="191"/>
      <c r="N238" s="191"/>
      <c r="O238" s="191"/>
      <c r="P238" s="191"/>
      <c r="Q238" s="191"/>
      <c r="R238" s="191"/>
      <c r="S238" s="191"/>
      <c r="T238" s="191"/>
      <c r="U238" s="191"/>
      <c r="V238" s="191"/>
      <c r="W238" s="191"/>
      <c r="X238" s="191"/>
      <c r="Y238" s="191"/>
      <c r="Z238" s="191"/>
      <c r="AA238" s="191"/>
      <c r="AB238" s="191"/>
      <c r="AC238" s="191"/>
      <c r="AD238" s="191"/>
      <c r="AE238" s="191"/>
      <c r="AF238" s="191"/>
      <c r="AG238" s="191"/>
      <c r="AH238" s="191"/>
      <c r="AI238" s="191"/>
      <c r="AJ238" s="39"/>
    </row>
    <row r="239" spans="1:36" ht="3" customHeight="1" x14ac:dyDescent="0.25">
      <c r="A239" s="39"/>
      <c r="B239" s="39"/>
      <c r="C239" s="39"/>
      <c r="D239" s="40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</row>
    <row r="240" spans="1:36" ht="15.75" customHeight="1" x14ac:dyDescent="0.25">
      <c r="A240" s="39"/>
      <c r="B240" s="115" t="s">
        <v>190</v>
      </c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08">
        <v>1</v>
      </c>
      <c r="P240" s="109"/>
      <c r="Q240" s="39"/>
      <c r="R240" s="115" t="s">
        <v>191</v>
      </c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7"/>
      <c r="AE240" s="108">
        <v>1</v>
      </c>
      <c r="AF240" s="109"/>
      <c r="AG240" s="39"/>
      <c r="AH240" s="39"/>
      <c r="AI240" s="39"/>
      <c r="AJ240" s="39"/>
    </row>
    <row r="241" spans="1:36" ht="3" customHeight="1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</row>
    <row r="242" spans="1:36" ht="15.75" customHeight="1" x14ac:dyDescent="0.25">
      <c r="A242" s="39"/>
      <c r="B242" s="105" t="s">
        <v>227</v>
      </c>
      <c r="C242" s="106"/>
      <c r="D242" s="106"/>
      <c r="E242" s="106"/>
      <c r="F242" s="106"/>
      <c r="G242" s="106"/>
      <c r="H242" s="106"/>
      <c r="I242" s="106"/>
      <c r="J242" s="106"/>
      <c r="K242" s="107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55"/>
      <c r="X242" s="55"/>
      <c r="Y242" s="55"/>
      <c r="Z242" s="55"/>
      <c r="AA242" s="55"/>
      <c r="AB242" s="56"/>
      <c r="AC242" s="56"/>
      <c r="AD242" s="192" t="s">
        <v>192</v>
      </c>
      <c r="AE242" s="193"/>
      <c r="AF242" s="193"/>
      <c r="AG242" s="194"/>
      <c r="AH242" s="99">
        <f>MAX(AF246:AG268)</f>
        <v>0</v>
      </c>
      <c r="AI242" s="101"/>
      <c r="AJ242" s="39"/>
    </row>
    <row r="243" spans="1:36" ht="3" customHeight="1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</row>
    <row r="244" spans="1:36" ht="15.75" customHeight="1" x14ac:dyDescent="0.25">
      <c r="A244" s="39"/>
      <c r="B244" s="39"/>
      <c r="C244" s="124" t="s">
        <v>193</v>
      </c>
      <c r="D244" s="126"/>
      <c r="E244" s="124" t="s">
        <v>194</v>
      </c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6"/>
      <c r="AB244" s="141"/>
      <c r="AC244" s="140"/>
      <c r="AD244" s="138" t="s">
        <v>195</v>
      </c>
      <c r="AE244" s="140"/>
      <c r="AF244" s="138" t="s">
        <v>196</v>
      </c>
      <c r="AG244" s="140"/>
      <c r="AH244" s="138" t="s">
        <v>197</v>
      </c>
      <c r="AI244" s="140"/>
      <c r="AJ244" s="39"/>
    </row>
    <row r="245" spans="1:36" ht="3" customHeight="1" x14ac:dyDescent="0.25">
      <c r="A245" s="39"/>
      <c r="B245" s="39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39"/>
    </row>
    <row r="246" spans="1:36" ht="15.75" customHeight="1" x14ac:dyDescent="0.25">
      <c r="A246" s="39"/>
      <c r="B246" s="39"/>
      <c r="C246" s="94">
        <v>1</v>
      </c>
      <c r="D246" s="95"/>
      <c r="E246" s="96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  <c r="AA246" s="98"/>
      <c r="AB246" s="122"/>
      <c r="AC246" s="123"/>
      <c r="AD246" s="108">
        <v>0</v>
      </c>
      <c r="AE246" s="109"/>
      <c r="AF246" s="108"/>
      <c r="AG246" s="109"/>
      <c r="AH246" s="99">
        <f>AF246-AD246</f>
        <v>0</v>
      </c>
      <c r="AI246" s="101"/>
      <c r="AJ246" s="39"/>
    </row>
    <row r="247" spans="1:36" ht="3" customHeight="1" x14ac:dyDescent="0.25">
      <c r="A247" s="39"/>
      <c r="B247" s="39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39"/>
    </row>
    <row r="248" spans="1:36" ht="15.75" customHeight="1" x14ac:dyDescent="0.25">
      <c r="A248" s="39"/>
      <c r="B248" s="39"/>
      <c r="C248" s="94" t="str">
        <f>IF(C246&lt;O$240,C246+1,"")</f>
        <v/>
      </c>
      <c r="D248" s="95"/>
      <c r="E248" s="96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8"/>
      <c r="AB248" s="122"/>
      <c r="AC248" s="123"/>
      <c r="AD248" s="108"/>
      <c r="AE248" s="109"/>
      <c r="AF248" s="108"/>
      <c r="AG248" s="109"/>
      <c r="AH248" s="99">
        <f>AF248-AD248</f>
        <v>0</v>
      </c>
      <c r="AI248" s="101"/>
      <c r="AJ248" s="39"/>
    </row>
    <row r="249" spans="1:36" ht="3" customHeight="1" x14ac:dyDescent="0.25">
      <c r="A249" s="39"/>
      <c r="B249" s="39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39"/>
    </row>
    <row r="250" spans="1:36" ht="15.75" customHeight="1" x14ac:dyDescent="0.25">
      <c r="A250" s="39"/>
      <c r="B250" s="39"/>
      <c r="C250" s="94" t="str">
        <f>IF(C248&lt;O$240,C248+1,"")</f>
        <v/>
      </c>
      <c r="D250" s="95"/>
      <c r="E250" s="96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  <c r="AA250" s="98"/>
      <c r="AB250" s="122"/>
      <c r="AC250" s="123"/>
      <c r="AD250" s="108"/>
      <c r="AE250" s="109"/>
      <c r="AF250" s="108"/>
      <c r="AG250" s="109"/>
      <c r="AH250" s="99">
        <f>AF250-AD250</f>
        <v>0</v>
      </c>
      <c r="AI250" s="101"/>
      <c r="AJ250" s="39"/>
    </row>
    <row r="251" spans="1:36" ht="3" customHeight="1" x14ac:dyDescent="0.25">
      <c r="A251" s="39"/>
      <c r="B251" s="39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39"/>
    </row>
    <row r="252" spans="1:36" ht="15.75" customHeight="1" x14ac:dyDescent="0.25">
      <c r="A252" s="39"/>
      <c r="B252" s="39"/>
      <c r="C252" s="94" t="str">
        <f>IF(C250&lt;O$240,C250+1,"")</f>
        <v/>
      </c>
      <c r="D252" s="95"/>
      <c r="E252" s="96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8"/>
      <c r="AB252" s="122"/>
      <c r="AC252" s="123"/>
      <c r="AD252" s="108"/>
      <c r="AE252" s="109"/>
      <c r="AF252" s="108"/>
      <c r="AG252" s="109"/>
      <c r="AH252" s="99">
        <f>AF252-AD252</f>
        <v>0</v>
      </c>
      <c r="AI252" s="101"/>
      <c r="AJ252" s="39"/>
    </row>
    <row r="253" spans="1:36" ht="3" customHeight="1" x14ac:dyDescent="0.25">
      <c r="A253" s="39"/>
      <c r="B253" s="39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57"/>
      <c r="AJ253" s="39"/>
    </row>
    <row r="254" spans="1:36" ht="15.75" customHeight="1" x14ac:dyDescent="0.25">
      <c r="A254" s="39"/>
      <c r="B254" s="39"/>
      <c r="C254" s="94" t="str">
        <f>IF(C252&lt;O$240,C252+1,"")</f>
        <v/>
      </c>
      <c r="D254" s="95"/>
      <c r="E254" s="96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  <c r="AA254" s="98"/>
      <c r="AB254" s="122"/>
      <c r="AC254" s="123"/>
      <c r="AD254" s="108"/>
      <c r="AE254" s="109"/>
      <c r="AF254" s="108"/>
      <c r="AG254" s="109"/>
      <c r="AH254" s="99">
        <f>AF254-AD254</f>
        <v>0</v>
      </c>
      <c r="AI254" s="101"/>
      <c r="AJ254" s="39"/>
    </row>
    <row r="255" spans="1:36" ht="3" customHeight="1" x14ac:dyDescent="0.25">
      <c r="A255" s="39"/>
      <c r="B255" s="39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39"/>
    </row>
    <row r="256" spans="1:36" ht="15.75" customHeight="1" x14ac:dyDescent="0.25">
      <c r="A256" s="39"/>
      <c r="B256" s="39"/>
      <c r="C256" s="94" t="str">
        <f>IF(C254&lt;O$240,C254+1,"")</f>
        <v/>
      </c>
      <c r="D256" s="95"/>
      <c r="E256" s="96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8"/>
      <c r="AB256" s="122"/>
      <c r="AC256" s="123"/>
      <c r="AD256" s="108"/>
      <c r="AE256" s="109"/>
      <c r="AF256" s="108"/>
      <c r="AG256" s="109"/>
      <c r="AH256" s="99">
        <f>AF256-AD256</f>
        <v>0</v>
      </c>
      <c r="AI256" s="101"/>
      <c r="AJ256" s="39"/>
    </row>
    <row r="257" spans="1:91" ht="3" customHeight="1" x14ac:dyDescent="0.25">
      <c r="A257" s="39"/>
      <c r="B257" s="39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39"/>
    </row>
    <row r="258" spans="1:91" ht="15.75" customHeight="1" x14ac:dyDescent="0.25">
      <c r="A258" s="39"/>
      <c r="B258" s="39"/>
      <c r="C258" s="94" t="str">
        <f>IF(C256&lt;O$240,C256+1,"")</f>
        <v/>
      </c>
      <c r="D258" s="95"/>
      <c r="E258" s="96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  <c r="AA258" s="98"/>
      <c r="AB258" s="122"/>
      <c r="AC258" s="123"/>
      <c r="AD258" s="108"/>
      <c r="AE258" s="109"/>
      <c r="AF258" s="108"/>
      <c r="AG258" s="109"/>
      <c r="AH258" s="99">
        <f>AF258-AD258</f>
        <v>0</v>
      </c>
      <c r="AI258" s="101"/>
      <c r="AJ258" s="39"/>
    </row>
    <row r="259" spans="1:91" ht="3" customHeight="1" x14ac:dyDescent="0.25">
      <c r="A259" s="39"/>
      <c r="B259" s="39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39"/>
    </row>
    <row r="260" spans="1:91" ht="15.75" customHeight="1" x14ac:dyDescent="0.25">
      <c r="A260" s="39"/>
      <c r="B260" s="39"/>
      <c r="C260" s="94" t="str">
        <f>IF(C258&lt;O$240,C258+1,"")</f>
        <v/>
      </c>
      <c r="D260" s="95"/>
      <c r="E260" s="96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8"/>
      <c r="AB260" s="122"/>
      <c r="AC260" s="123"/>
      <c r="AD260" s="108"/>
      <c r="AE260" s="109"/>
      <c r="AF260" s="108"/>
      <c r="AG260" s="109"/>
      <c r="AH260" s="99">
        <f>AF260-AD260</f>
        <v>0</v>
      </c>
      <c r="AI260" s="101"/>
      <c r="AJ260" s="39"/>
    </row>
    <row r="261" spans="1:91" ht="3" customHeight="1" x14ac:dyDescent="0.25">
      <c r="A261" s="39"/>
      <c r="B261" s="39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39"/>
    </row>
    <row r="262" spans="1:91" ht="15.75" customHeight="1" x14ac:dyDescent="0.25">
      <c r="A262" s="39"/>
      <c r="B262" s="39"/>
      <c r="C262" s="94" t="str">
        <f>IF(C260&lt;O$240,C260+1,"")</f>
        <v/>
      </c>
      <c r="D262" s="95"/>
      <c r="E262" s="96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97"/>
      <c r="AA262" s="98"/>
      <c r="AB262" s="122"/>
      <c r="AC262" s="123"/>
      <c r="AD262" s="108"/>
      <c r="AE262" s="109"/>
      <c r="AF262" s="108"/>
      <c r="AG262" s="109"/>
      <c r="AH262" s="99">
        <f>AF262-AD262</f>
        <v>0</v>
      </c>
      <c r="AI262" s="101"/>
      <c r="AJ262" s="39"/>
    </row>
    <row r="263" spans="1:91" ht="3" customHeight="1" x14ac:dyDescent="0.25">
      <c r="A263" s="39"/>
      <c r="B263" s="39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39"/>
    </row>
    <row r="264" spans="1:91" ht="15.75" customHeight="1" x14ac:dyDescent="0.25">
      <c r="A264" s="39"/>
      <c r="B264" s="39"/>
      <c r="C264" s="94" t="str">
        <f>IF(C262&lt;O$240,C262+1,"")</f>
        <v/>
      </c>
      <c r="D264" s="95"/>
      <c r="E264" s="96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8"/>
      <c r="AB264" s="122"/>
      <c r="AC264" s="123"/>
      <c r="AD264" s="108"/>
      <c r="AE264" s="109"/>
      <c r="AF264" s="108"/>
      <c r="AG264" s="109"/>
      <c r="AH264" s="99">
        <f>AF264-AD264</f>
        <v>0</v>
      </c>
      <c r="AI264" s="101"/>
      <c r="AJ264" s="39"/>
    </row>
    <row r="265" spans="1:91" ht="3" customHeight="1" x14ac:dyDescent="0.25">
      <c r="A265" s="39"/>
      <c r="B265" s="39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39"/>
    </row>
    <row r="266" spans="1:91" ht="15.75" customHeight="1" x14ac:dyDescent="0.25">
      <c r="A266" s="39"/>
      <c r="B266" s="39"/>
      <c r="C266" s="94" t="str">
        <f>IF(C264&lt;O$240,C264+1,"")</f>
        <v/>
      </c>
      <c r="D266" s="95"/>
      <c r="E266" s="96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  <c r="AA266" s="98"/>
      <c r="AB266" s="122"/>
      <c r="AC266" s="123"/>
      <c r="AD266" s="108"/>
      <c r="AE266" s="109"/>
      <c r="AF266" s="108"/>
      <c r="AG266" s="109"/>
      <c r="AH266" s="99">
        <f>AF266-AD266</f>
        <v>0</v>
      </c>
      <c r="AI266" s="101"/>
      <c r="AJ266" s="39"/>
    </row>
    <row r="267" spans="1:91" ht="3" customHeight="1" x14ac:dyDescent="0.25">
      <c r="A267" s="39"/>
      <c r="B267" s="39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39"/>
    </row>
    <row r="268" spans="1:91" ht="15.75" customHeight="1" x14ac:dyDescent="0.25">
      <c r="A268" s="39"/>
      <c r="B268" s="39"/>
      <c r="C268" s="94" t="str">
        <f>IF(C266&lt;O$240,C266+1,"")</f>
        <v/>
      </c>
      <c r="D268" s="95"/>
      <c r="E268" s="96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8"/>
      <c r="AB268" s="122"/>
      <c r="AC268" s="123"/>
      <c r="AD268" s="108"/>
      <c r="AE268" s="109"/>
      <c r="AF268" s="108"/>
      <c r="AG268" s="109"/>
      <c r="AH268" s="99">
        <f>AF268-AD268</f>
        <v>0</v>
      </c>
      <c r="AI268" s="101"/>
      <c r="AJ268" s="39"/>
      <c r="CM268" s="58"/>
    </row>
    <row r="269" spans="1:91" ht="3" customHeight="1" x14ac:dyDescent="0.25">
      <c r="A269" s="39"/>
      <c r="B269" s="39"/>
      <c r="C269" s="39"/>
      <c r="D269" s="40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</row>
    <row r="270" spans="1:91" ht="15.75" customHeight="1" x14ac:dyDescent="0.25">
      <c r="A270" s="39"/>
      <c r="B270" s="105" t="s">
        <v>198</v>
      </c>
      <c r="C270" s="106"/>
      <c r="D270" s="106"/>
      <c r="E270" s="106"/>
      <c r="F270" s="106"/>
      <c r="G270" s="106"/>
      <c r="H270" s="106"/>
      <c r="I270" s="106"/>
      <c r="J270" s="106"/>
      <c r="K270" s="107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102" t="s">
        <v>199</v>
      </c>
      <c r="Y270" s="103"/>
      <c r="Z270" s="103"/>
      <c r="AA270" s="103"/>
      <c r="AB270" s="103"/>
      <c r="AC270" s="103"/>
      <c r="AD270" s="103"/>
      <c r="AE270" s="103"/>
      <c r="AF270" s="104"/>
      <c r="AG270" s="99">
        <f>SUM(AG274:AI292)</f>
        <v>0</v>
      </c>
      <c r="AH270" s="100"/>
      <c r="AI270" s="101"/>
      <c r="AJ270" s="39"/>
    </row>
    <row r="271" spans="1:91" ht="3" customHeight="1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</row>
    <row r="272" spans="1:91" ht="15.75" customHeight="1" x14ac:dyDescent="0.25">
      <c r="A272" s="39"/>
      <c r="B272" s="39"/>
      <c r="C272" s="137" t="s">
        <v>2</v>
      </c>
      <c r="D272" s="126"/>
      <c r="E272" s="124" t="s">
        <v>200</v>
      </c>
      <c r="F272" s="125"/>
      <c r="G272" s="125"/>
      <c r="H272" s="125"/>
      <c r="I272" s="125"/>
      <c r="J272" s="125"/>
      <c r="K272" s="126"/>
      <c r="L272" s="124" t="s">
        <v>201</v>
      </c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6"/>
      <c r="Z272" s="124" t="s">
        <v>202</v>
      </c>
      <c r="AA272" s="125"/>
      <c r="AB272" s="126"/>
      <c r="AC272" s="124" t="s">
        <v>203</v>
      </c>
      <c r="AD272" s="125"/>
      <c r="AE272" s="125"/>
      <c r="AF272" s="126"/>
      <c r="AG272" s="141" t="s">
        <v>6</v>
      </c>
      <c r="AH272" s="139"/>
      <c r="AI272" s="140"/>
      <c r="AJ272" s="39"/>
    </row>
    <row r="273" spans="1:36" ht="3" customHeight="1" x14ac:dyDescent="0.25">
      <c r="A273" s="39"/>
      <c r="B273" s="39"/>
      <c r="C273" s="39"/>
      <c r="D273" s="40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</row>
    <row r="274" spans="1:36" ht="15.75" customHeight="1" x14ac:dyDescent="0.25">
      <c r="A274" s="39"/>
      <c r="B274" s="39"/>
      <c r="C274" s="94">
        <v>1</v>
      </c>
      <c r="D274" s="95"/>
      <c r="E274" s="96" t="s">
        <v>242</v>
      </c>
      <c r="F274" s="97"/>
      <c r="G274" s="97"/>
      <c r="H274" s="97"/>
      <c r="I274" s="97"/>
      <c r="J274" s="97"/>
      <c r="K274" s="98"/>
      <c r="L274" s="96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8"/>
      <c r="Z274" s="99">
        <f>VLOOKUP(E274,Eingabedaten!D$3:E$30,2,FALSE)</f>
        <v>0</v>
      </c>
      <c r="AA274" s="100"/>
      <c r="AB274" s="101"/>
      <c r="AC274" s="119"/>
      <c r="AD274" s="120"/>
      <c r="AE274" s="120"/>
      <c r="AF274" s="121"/>
      <c r="AG274" s="127">
        <f>AC274*Z274</f>
        <v>0</v>
      </c>
      <c r="AH274" s="128"/>
      <c r="AI274" s="129"/>
      <c r="AJ274" s="39"/>
    </row>
    <row r="275" spans="1:36" ht="3" customHeight="1" x14ac:dyDescent="0.25">
      <c r="A275" s="39"/>
      <c r="B275" s="39"/>
      <c r="C275" s="40"/>
      <c r="D275" s="40"/>
      <c r="E275" s="40"/>
      <c r="F275" s="40"/>
      <c r="G275" s="40"/>
      <c r="H275" s="40"/>
      <c r="I275" s="40"/>
      <c r="J275" s="40"/>
      <c r="K275" s="40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40"/>
      <c r="AA275" s="40"/>
      <c r="AB275" s="40"/>
      <c r="AC275" s="40"/>
      <c r="AD275" s="40"/>
      <c r="AE275" s="40"/>
      <c r="AF275" s="40"/>
      <c r="AG275" s="60"/>
      <c r="AH275" s="60"/>
      <c r="AI275" s="60"/>
      <c r="AJ275" s="39"/>
    </row>
    <row r="276" spans="1:36" ht="15.75" customHeight="1" x14ac:dyDescent="0.25">
      <c r="A276" s="39"/>
      <c r="B276" s="39"/>
      <c r="C276" s="94" t="str">
        <f>IF(C274&lt;AE$240,C274+1,"")</f>
        <v/>
      </c>
      <c r="D276" s="95"/>
      <c r="E276" s="96" t="s">
        <v>242</v>
      </c>
      <c r="F276" s="97"/>
      <c r="G276" s="97"/>
      <c r="H276" s="97"/>
      <c r="I276" s="97"/>
      <c r="J276" s="97"/>
      <c r="K276" s="98"/>
      <c r="L276" s="96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8"/>
      <c r="Z276" s="99">
        <f>VLOOKUP(E276,Eingabedaten!D$3:E$30,2,FALSE)</f>
        <v>0</v>
      </c>
      <c r="AA276" s="100"/>
      <c r="AB276" s="101"/>
      <c r="AC276" s="119"/>
      <c r="AD276" s="120"/>
      <c r="AE276" s="120"/>
      <c r="AF276" s="121"/>
      <c r="AG276" s="127">
        <f>AC276*Z276</f>
        <v>0</v>
      </c>
      <c r="AH276" s="128"/>
      <c r="AI276" s="129"/>
      <c r="AJ276" s="39"/>
    </row>
    <row r="277" spans="1:36" ht="3" customHeight="1" x14ac:dyDescent="0.25">
      <c r="A277" s="39"/>
      <c r="B277" s="39"/>
      <c r="C277" s="40"/>
      <c r="D277" s="40"/>
      <c r="E277" s="40"/>
      <c r="F277" s="40"/>
      <c r="G277" s="40"/>
      <c r="H277" s="40"/>
      <c r="I277" s="40"/>
      <c r="J277" s="40"/>
      <c r="K277" s="40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40"/>
      <c r="AA277" s="40"/>
      <c r="AB277" s="40"/>
      <c r="AC277" s="40"/>
      <c r="AD277" s="40"/>
      <c r="AE277" s="40"/>
      <c r="AF277" s="40"/>
      <c r="AG277" s="60"/>
      <c r="AH277" s="60"/>
      <c r="AI277" s="60"/>
      <c r="AJ277" s="39"/>
    </row>
    <row r="278" spans="1:36" ht="15.75" customHeight="1" x14ac:dyDescent="0.25">
      <c r="A278" s="39"/>
      <c r="B278" s="39"/>
      <c r="C278" s="94" t="str">
        <f>IF(C276&lt;AE$240,C276+1,"")</f>
        <v/>
      </c>
      <c r="D278" s="95"/>
      <c r="E278" s="96" t="s">
        <v>242</v>
      </c>
      <c r="F278" s="97"/>
      <c r="G278" s="97"/>
      <c r="H278" s="97"/>
      <c r="I278" s="97"/>
      <c r="J278" s="97"/>
      <c r="K278" s="98"/>
      <c r="L278" s="96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8"/>
      <c r="Z278" s="99">
        <f>VLOOKUP(E278,Eingabedaten!D$3:E$30,2,FALSE)</f>
        <v>0</v>
      </c>
      <c r="AA278" s="100"/>
      <c r="AB278" s="101"/>
      <c r="AC278" s="119"/>
      <c r="AD278" s="120"/>
      <c r="AE278" s="120"/>
      <c r="AF278" s="121"/>
      <c r="AG278" s="127">
        <f>AC278*Z278</f>
        <v>0</v>
      </c>
      <c r="AH278" s="128"/>
      <c r="AI278" s="129"/>
      <c r="AJ278" s="39"/>
    </row>
    <row r="279" spans="1:36" ht="3" customHeight="1" x14ac:dyDescent="0.25">
      <c r="A279" s="39"/>
      <c r="B279" s="39"/>
      <c r="C279" s="40"/>
      <c r="D279" s="40"/>
      <c r="E279" s="40"/>
      <c r="F279" s="40"/>
      <c r="G279" s="40"/>
      <c r="H279" s="40"/>
      <c r="I279" s="40"/>
      <c r="J279" s="40"/>
      <c r="K279" s="40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40"/>
      <c r="AA279" s="40"/>
      <c r="AB279" s="40"/>
      <c r="AC279" s="40"/>
      <c r="AD279" s="40"/>
      <c r="AE279" s="40"/>
      <c r="AF279" s="40"/>
      <c r="AG279" s="60"/>
      <c r="AH279" s="60"/>
      <c r="AI279" s="60"/>
      <c r="AJ279" s="39"/>
    </row>
    <row r="280" spans="1:36" ht="15.75" customHeight="1" x14ac:dyDescent="0.25">
      <c r="A280" s="39"/>
      <c r="B280" s="39"/>
      <c r="C280" s="94" t="str">
        <f>IF(C278&lt;AE$240,C278+1,"")</f>
        <v/>
      </c>
      <c r="D280" s="95"/>
      <c r="E280" s="96" t="s">
        <v>242</v>
      </c>
      <c r="F280" s="97"/>
      <c r="G280" s="97"/>
      <c r="H280" s="97"/>
      <c r="I280" s="97"/>
      <c r="J280" s="97"/>
      <c r="K280" s="98"/>
      <c r="L280" s="96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8"/>
      <c r="Z280" s="99">
        <f>VLOOKUP(E280,Eingabedaten!D$3:E$30,2,FALSE)</f>
        <v>0</v>
      </c>
      <c r="AA280" s="100"/>
      <c r="AB280" s="101"/>
      <c r="AC280" s="119"/>
      <c r="AD280" s="120"/>
      <c r="AE280" s="120"/>
      <c r="AF280" s="121"/>
      <c r="AG280" s="127">
        <f>AC280*Z280</f>
        <v>0</v>
      </c>
      <c r="AH280" s="128"/>
      <c r="AI280" s="129"/>
      <c r="AJ280" s="39"/>
    </row>
    <row r="281" spans="1:36" ht="3" customHeight="1" x14ac:dyDescent="0.25">
      <c r="A281" s="39"/>
      <c r="B281" s="39"/>
      <c r="C281" s="40"/>
      <c r="D281" s="40"/>
      <c r="E281" s="40"/>
      <c r="F281" s="40"/>
      <c r="G281" s="40"/>
      <c r="H281" s="40"/>
      <c r="I281" s="40"/>
      <c r="J281" s="40"/>
      <c r="K281" s="40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40"/>
      <c r="AA281" s="40"/>
      <c r="AB281" s="40"/>
      <c r="AC281" s="40"/>
      <c r="AD281" s="40"/>
      <c r="AE281" s="40"/>
      <c r="AF281" s="40"/>
      <c r="AG281" s="60"/>
      <c r="AH281" s="60"/>
      <c r="AI281" s="60"/>
      <c r="AJ281" s="39"/>
    </row>
    <row r="282" spans="1:36" ht="15.75" customHeight="1" x14ac:dyDescent="0.25">
      <c r="A282" s="39"/>
      <c r="B282" s="39"/>
      <c r="C282" s="94" t="str">
        <f>IF(C280&lt;AE$240,C280+1,"")</f>
        <v/>
      </c>
      <c r="D282" s="95"/>
      <c r="E282" s="96" t="s">
        <v>242</v>
      </c>
      <c r="F282" s="97"/>
      <c r="G282" s="97"/>
      <c r="H282" s="97"/>
      <c r="I282" s="97"/>
      <c r="J282" s="97"/>
      <c r="K282" s="98"/>
      <c r="L282" s="96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8"/>
      <c r="Z282" s="99">
        <f>VLOOKUP(E282,Eingabedaten!D$3:E$30,2,FALSE)</f>
        <v>0</v>
      </c>
      <c r="AA282" s="100"/>
      <c r="AB282" s="101"/>
      <c r="AC282" s="119"/>
      <c r="AD282" s="120"/>
      <c r="AE282" s="120"/>
      <c r="AF282" s="121"/>
      <c r="AG282" s="127">
        <f>AC282*Z282</f>
        <v>0</v>
      </c>
      <c r="AH282" s="128"/>
      <c r="AI282" s="129"/>
      <c r="AJ282" s="39"/>
    </row>
    <row r="283" spans="1:36" ht="3" customHeight="1" x14ac:dyDescent="0.25">
      <c r="A283" s="39"/>
      <c r="B283" s="39"/>
      <c r="C283" s="40"/>
      <c r="D283" s="40"/>
      <c r="E283" s="40"/>
      <c r="F283" s="40"/>
      <c r="G283" s="40"/>
      <c r="H283" s="40"/>
      <c r="I283" s="40"/>
      <c r="J283" s="40"/>
      <c r="K283" s="40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40"/>
      <c r="AA283" s="40"/>
      <c r="AB283" s="40"/>
      <c r="AC283" s="40"/>
      <c r="AD283" s="40"/>
      <c r="AE283" s="40"/>
      <c r="AF283" s="40"/>
      <c r="AG283" s="60"/>
      <c r="AH283" s="60"/>
      <c r="AI283" s="60"/>
      <c r="AJ283" s="39"/>
    </row>
    <row r="284" spans="1:36" ht="15.75" customHeight="1" x14ac:dyDescent="0.25">
      <c r="A284" s="39"/>
      <c r="B284" s="39"/>
      <c r="C284" s="94" t="str">
        <f>IF(C282&lt;AE$240,C282+1,"")</f>
        <v/>
      </c>
      <c r="D284" s="95"/>
      <c r="E284" s="96" t="s">
        <v>242</v>
      </c>
      <c r="F284" s="97"/>
      <c r="G284" s="97"/>
      <c r="H284" s="97"/>
      <c r="I284" s="97"/>
      <c r="J284" s="97"/>
      <c r="K284" s="98"/>
      <c r="L284" s="96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8"/>
      <c r="Z284" s="99">
        <f>VLOOKUP(E284,Eingabedaten!D$3:E$30,2,FALSE)</f>
        <v>0</v>
      </c>
      <c r="AA284" s="100"/>
      <c r="AB284" s="101"/>
      <c r="AC284" s="119"/>
      <c r="AD284" s="120"/>
      <c r="AE284" s="120"/>
      <c r="AF284" s="121"/>
      <c r="AG284" s="127">
        <f>AC284*Z284</f>
        <v>0</v>
      </c>
      <c r="AH284" s="128"/>
      <c r="AI284" s="129"/>
      <c r="AJ284" s="39"/>
    </row>
    <row r="285" spans="1:36" ht="3" customHeight="1" x14ac:dyDescent="0.25">
      <c r="A285" s="39"/>
      <c r="B285" s="39"/>
      <c r="C285" s="40"/>
      <c r="D285" s="40"/>
      <c r="E285" s="40"/>
      <c r="F285" s="40"/>
      <c r="G285" s="40"/>
      <c r="H285" s="40"/>
      <c r="I285" s="40"/>
      <c r="J285" s="40"/>
      <c r="K285" s="40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40"/>
      <c r="AA285" s="40"/>
      <c r="AB285" s="40"/>
      <c r="AC285" s="40"/>
      <c r="AD285" s="40"/>
      <c r="AE285" s="40"/>
      <c r="AF285" s="40"/>
      <c r="AG285" s="60"/>
      <c r="AH285" s="60"/>
      <c r="AI285" s="60"/>
      <c r="AJ285" s="39"/>
    </row>
    <row r="286" spans="1:36" ht="15.75" customHeight="1" x14ac:dyDescent="0.25">
      <c r="A286" s="39"/>
      <c r="B286" s="39"/>
      <c r="C286" s="94" t="str">
        <f>IF(C284&lt;AE$240,C284+1,"")</f>
        <v/>
      </c>
      <c r="D286" s="95"/>
      <c r="E286" s="96" t="s">
        <v>242</v>
      </c>
      <c r="F286" s="97"/>
      <c r="G286" s="97"/>
      <c r="H286" s="97"/>
      <c r="I286" s="97"/>
      <c r="J286" s="97"/>
      <c r="K286" s="98"/>
      <c r="L286" s="96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8"/>
      <c r="Z286" s="99">
        <f>VLOOKUP(E286,Eingabedaten!D$3:E$30,2,FALSE)</f>
        <v>0</v>
      </c>
      <c r="AA286" s="100"/>
      <c r="AB286" s="101"/>
      <c r="AC286" s="119"/>
      <c r="AD286" s="120"/>
      <c r="AE286" s="120"/>
      <c r="AF286" s="121"/>
      <c r="AG286" s="127">
        <f>AC286*Z286</f>
        <v>0</v>
      </c>
      <c r="AH286" s="128"/>
      <c r="AI286" s="129"/>
      <c r="AJ286" s="39"/>
    </row>
    <row r="287" spans="1:36" ht="3" customHeight="1" x14ac:dyDescent="0.25">
      <c r="A287" s="39"/>
      <c r="B287" s="39"/>
      <c r="C287" s="40"/>
      <c r="D287" s="40"/>
      <c r="E287" s="40"/>
      <c r="F287" s="40"/>
      <c r="G287" s="40"/>
      <c r="H287" s="40"/>
      <c r="I287" s="40"/>
      <c r="J287" s="40"/>
      <c r="K287" s="40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40"/>
      <c r="AA287" s="40"/>
      <c r="AB287" s="40"/>
      <c r="AC287" s="40"/>
      <c r="AD287" s="40"/>
      <c r="AE287" s="40"/>
      <c r="AF287" s="40"/>
      <c r="AG287" s="60"/>
      <c r="AH287" s="60"/>
      <c r="AI287" s="60"/>
      <c r="AJ287" s="39"/>
    </row>
    <row r="288" spans="1:36" ht="15.75" customHeight="1" x14ac:dyDescent="0.25">
      <c r="A288" s="39"/>
      <c r="B288" s="39"/>
      <c r="C288" s="94" t="str">
        <f>IF(C286&lt;AE$240,C286+1,"")</f>
        <v/>
      </c>
      <c r="D288" s="95"/>
      <c r="E288" s="96" t="s">
        <v>242</v>
      </c>
      <c r="F288" s="97"/>
      <c r="G288" s="97"/>
      <c r="H288" s="97"/>
      <c r="I288" s="97"/>
      <c r="J288" s="97"/>
      <c r="K288" s="98"/>
      <c r="L288" s="96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8"/>
      <c r="Z288" s="99">
        <f>VLOOKUP(E288,Eingabedaten!D$3:E$30,2,FALSE)</f>
        <v>0</v>
      </c>
      <c r="AA288" s="100"/>
      <c r="AB288" s="101"/>
      <c r="AC288" s="119"/>
      <c r="AD288" s="120"/>
      <c r="AE288" s="120"/>
      <c r="AF288" s="121"/>
      <c r="AG288" s="127">
        <f>AC288*Z288</f>
        <v>0</v>
      </c>
      <c r="AH288" s="128"/>
      <c r="AI288" s="129"/>
      <c r="AJ288" s="39"/>
    </row>
    <row r="289" spans="1:36" ht="3" customHeight="1" x14ac:dyDescent="0.25">
      <c r="A289" s="39"/>
      <c r="B289" s="39"/>
      <c r="C289" s="40"/>
      <c r="D289" s="40"/>
      <c r="E289" s="40"/>
      <c r="F289" s="40"/>
      <c r="G289" s="40"/>
      <c r="H289" s="40"/>
      <c r="I289" s="40"/>
      <c r="J289" s="40"/>
      <c r="K289" s="40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40"/>
      <c r="AA289" s="40"/>
      <c r="AB289" s="40"/>
      <c r="AC289" s="40"/>
      <c r="AD289" s="40"/>
      <c r="AE289" s="40"/>
      <c r="AF289" s="40"/>
      <c r="AG289" s="60"/>
      <c r="AH289" s="60"/>
      <c r="AI289" s="60"/>
      <c r="AJ289" s="39"/>
    </row>
    <row r="290" spans="1:36" ht="15.75" customHeight="1" x14ac:dyDescent="0.25">
      <c r="A290" s="39"/>
      <c r="B290" s="39"/>
      <c r="C290" s="94" t="str">
        <f>IF(C288&lt;AE$240,C288+1,"")</f>
        <v/>
      </c>
      <c r="D290" s="95"/>
      <c r="E290" s="96" t="s">
        <v>242</v>
      </c>
      <c r="F290" s="97"/>
      <c r="G290" s="97"/>
      <c r="H290" s="97"/>
      <c r="I290" s="97"/>
      <c r="J290" s="97"/>
      <c r="K290" s="98"/>
      <c r="L290" s="96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8"/>
      <c r="Z290" s="99">
        <f>VLOOKUP(E290,Eingabedaten!D$3:E$30,2,FALSE)</f>
        <v>0</v>
      </c>
      <c r="AA290" s="100"/>
      <c r="AB290" s="101"/>
      <c r="AC290" s="119"/>
      <c r="AD290" s="120"/>
      <c r="AE290" s="120"/>
      <c r="AF290" s="121"/>
      <c r="AG290" s="127">
        <f>AC290*Z290</f>
        <v>0</v>
      </c>
      <c r="AH290" s="128"/>
      <c r="AI290" s="129"/>
      <c r="AJ290" s="39"/>
    </row>
    <row r="291" spans="1:36" ht="3" customHeight="1" x14ac:dyDescent="0.25">
      <c r="A291" s="39"/>
      <c r="B291" s="39"/>
      <c r="C291" s="40"/>
      <c r="D291" s="40"/>
      <c r="E291" s="40"/>
      <c r="F291" s="40"/>
      <c r="G291" s="40"/>
      <c r="H291" s="40"/>
      <c r="I291" s="40"/>
      <c r="J291" s="40"/>
      <c r="K291" s="40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40"/>
      <c r="AA291" s="40"/>
      <c r="AB291" s="40"/>
      <c r="AC291" s="40"/>
      <c r="AD291" s="40"/>
      <c r="AE291" s="40"/>
      <c r="AF291" s="40"/>
      <c r="AG291" s="60"/>
      <c r="AH291" s="60"/>
      <c r="AI291" s="60"/>
      <c r="AJ291" s="39"/>
    </row>
    <row r="292" spans="1:36" ht="15.75" customHeight="1" x14ac:dyDescent="0.25">
      <c r="A292" s="39"/>
      <c r="B292" s="39"/>
      <c r="C292" s="94" t="str">
        <f>IF(C290&lt;AE$240,C290+1,"")</f>
        <v/>
      </c>
      <c r="D292" s="95"/>
      <c r="E292" s="96" t="s">
        <v>242</v>
      </c>
      <c r="F292" s="97"/>
      <c r="G292" s="97"/>
      <c r="H292" s="97"/>
      <c r="I292" s="97"/>
      <c r="J292" s="97"/>
      <c r="K292" s="98"/>
      <c r="L292" s="96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8"/>
      <c r="Z292" s="99">
        <f>VLOOKUP(E292,Eingabedaten!D$3:E$30,2,FALSE)</f>
        <v>0</v>
      </c>
      <c r="AA292" s="100"/>
      <c r="AB292" s="101"/>
      <c r="AC292" s="119"/>
      <c r="AD292" s="120"/>
      <c r="AE292" s="120"/>
      <c r="AF292" s="121"/>
      <c r="AG292" s="127">
        <f>AC292*Z292</f>
        <v>0</v>
      </c>
      <c r="AH292" s="128"/>
      <c r="AI292" s="129"/>
      <c r="AJ292" s="39"/>
    </row>
    <row r="293" spans="1:36" ht="3" customHeight="1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61"/>
      <c r="AH293" s="61"/>
      <c r="AI293" s="61"/>
      <c r="AJ293" s="39"/>
    </row>
    <row r="294" spans="1:36" ht="15.75" customHeight="1" x14ac:dyDescent="0.25">
      <c r="A294" s="39"/>
      <c r="B294" s="145" t="s">
        <v>204</v>
      </c>
      <c r="C294" s="145"/>
      <c r="D294" s="145"/>
      <c r="E294" s="145"/>
      <c r="F294" s="145"/>
      <c r="G294" s="145"/>
      <c r="H294" s="145"/>
      <c r="I294" s="145"/>
      <c r="J294" s="145"/>
      <c r="K294" s="145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114" t="s">
        <v>205</v>
      </c>
      <c r="Y294" s="114"/>
      <c r="Z294" s="114"/>
      <c r="AA294" s="114"/>
      <c r="AB294" s="114"/>
      <c r="AC294" s="114"/>
      <c r="AD294" s="114"/>
      <c r="AE294" s="114"/>
      <c r="AF294" s="114"/>
      <c r="AG294" s="134">
        <f>SUM(AG298:AG304)</f>
        <v>0</v>
      </c>
      <c r="AH294" s="135"/>
      <c r="AI294" s="136"/>
      <c r="AJ294" s="39"/>
    </row>
    <row r="295" spans="1:36" ht="3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</row>
    <row r="296" spans="1:36" ht="15.75" customHeight="1" x14ac:dyDescent="0.25">
      <c r="A296" s="39"/>
      <c r="B296" s="39"/>
      <c r="C296" s="137" t="s">
        <v>2</v>
      </c>
      <c r="D296" s="126"/>
      <c r="E296" s="124" t="s">
        <v>206</v>
      </c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6"/>
      <c r="Z296" s="124" t="s">
        <v>207</v>
      </c>
      <c r="AA296" s="125"/>
      <c r="AB296" s="126"/>
      <c r="AC296" s="124" t="s">
        <v>208</v>
      </c>
      <c r="AD296" s="125"/>
      <c r="AE296" s="125"/>
      <c r="AF296" s="126"/>
      <c r="AG296" s="141" t="s">
        <v>6</v>
      </c>
      <c r="AH296" s="139"/>
      <c r="AI296" s="140"/>
      <c r="AJ296" s="39"/>
    </row>
    <row r="297" spans="1:36" ht="3" customHeight="1" x14ac:dyDescent="0.25">
      <c r="A297" s="39"/>
      <c r="B297" s="39"/>
      <c r="C297" s="39"/>
      <c r="D297" s="40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</row>
    <row r="298" spans="1:36" ht="15.75" customHeight="1" x14ac:dyDescent="0.25">
      <c r="A298" s="39"/>
      <c r="B298" s="39"/>
      <c r="C298" s="94">
        <v>1</v>
      </c>
      <c r="D298" s="95"/>
      <c r="E298" s="142" t="s">
        <v>209</v>
      </c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4"/>
      <c r="Z298" s="108">
        <v>1</v>
      </c>
      <c r="AA298" s="118"/>
      <c r="AB298" s="109"/>
      <c r="AC298" s="119"/>
      <c r="AD298" s="120"/>
      <c r="AE298" s="120"/>
      <c r="AF298" s="121"/>
      <c r="AG298" s="127">
        <f>AC298*Z298</f>
        <v>0</v>
      </c>
      <c r="AH298" s="128"/>
      <c r="AI298" s="129"/>
      <c r="AJ298" s="39"/>
    </row>
    <row r="299" spans="1:36" ht="3" customHeight="1" x14ac:dyDescent="0.25">
      <c r="A299" s="39"/>
      <c r="B299" s="39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60"/>
      <c r="AH299" s="60"/>
      <c r="AI299" s="60"/>
      <c r="AJ299" s="39"/>
    </row>
    <row r="300" spans="1:36" ht="15.75" customHeight="1" x14ac:dyDescent="0.25">
      <c r="A300" s="39"/>
      <c r="B300" s="39"/>
      <c r="C300" s="94">
        <v>2</v>
      </c>
      <c r="D300" s="95"/>
      <c r="E300" s="96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8"/>
      <c r="Z300" s="108"/>
      <c r="AA300" s="118"/>
      <c r="AB300" s="109"/>
      <c r="AC300" s="119"/>
      <c r="AD300" s="120"/>
      <c r="AE300" s="120"/>
      <c r="AF300" s="121"/>
      <c r="AG300" s="127">
        <f>AC300*Z300</f>
        <v>0</v>
      </c>
      <c r="AH300" s="128"/>
      <c r="AI300" s="129"/>
      <c r="AJ300" s="39"/>
    </row>
    <row r="301" spans="1:36" ht="3" customHeight="1" x14ac:dyDescent="0.25">
      <c r="A301" s="39"/>
      <c r="B301" s="39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60"/>
      <c r="AH301" s="60"/>
      <c r="AI301" s="60"/>
      <c r="AJ301" s="39"/>
    </row>
    <row r="302" spans="1:36" ht="15.75" customHeight="1" x14ac:dyDescent="0.25">
      <c r="A302" s="39"/>
      <c r="B302" s="39"/>
      <c r="C302" s="94">
        <v>3</v>
      </c>
      <c r="D302" s="95"/>
      <c r="E302" s="96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8"/>
      <c r="Z302" s="108"/>
      <c r="AA302" s="118"/>
      <c r="AB302" s="109"/>
      <c r="AC302" s="119"/>
      <c r="AD302" s="120"/>
      <c r="AE302" s="120"/>
      <c r="AF302" s="121"/>
      <c r="AG302" s="127">
        <f>AC302*Z302</f>
        <v>0</v>
      </c>
      <c r="AH302" s="128"/>
      <c r="AI302" s="129"/>
      <c r="AJ302" s="39"/>
    </row>
    <row r="303" spans="1:36" ht="3" customHeight="1" x14ac:dyDescent="0.25">
      <c r="A303" s="39"/>
      <c r="B303" s="39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60"/>
      <c r="AH303" s="60"/>
      <c r="AI303" s="60"/>
      <c r="AJ303" s="39"/>
    </row>
    <row r="304" spans="1:36" ht="15.75" customHeight="1" x14ac:dyDescent="0.25">
      <c r="A304" s="39"/>
      <c r="B304" s="39"/>
      <c r="C304" s="94">
        <v>4</v>
      </c>
      <c r="D304" s="95"/>
      <c r="E304" s="96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8"/>
      <c r="Z304" s="108"/>
      <c r="AA304" s="118"/>
      <c r="AB304" s="109"/>
      <c r="AC304" s="119"/>
      <c r="AD304" s="120"/>
      <c r="AE304" s="120"/>
      <c r="AF304" s="121"/>
      <c r="AG304" s="127">
        <f>AC304*Z304</f>
        <v>0</v>
      </c>
      <c r="AH304" s="128"/>
      <c r="AI304" s="129"/>
      <c r="AJ304" s="39"/>
    </row>
    <row r="305" spans="1:36" ht="3" customHeight="1" x14ac:dyDescent="0.25">
      <c r="A305" s="39"/>
      <c r="B305" s="39"/>
      <c r="C305" s="39"/>
      <c r="D305" s="40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61"/>
      <c r="AH305" s="61"/>
      <c r="AI305" s="61"/>
      <c r="AJ305" s="39"/>
    </row>
    <row r="306" spans="1:36" ht="3" customHeight="1" x14ac:dyDescent="0.25">
      <c r="A306" s="39"/>
      <c r="B306" s="39"/>
      <c r="C306" s="39"/>
      <c r="D306" s="40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</row>
    <row r="307" spans="1:36" ht="15.75" customHeight="1" x14ac:dyDescent="0.25">
      <c r="A307" s="39"/>
      <c r="B307" s="130" t="str">
        <f>B$8</f>
        <v>PROGRAMME RECHERCHES ROUTES DETEC</v>
      </c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  <c r="AA307" s="131" t="s">
        <v>210</v>
      </c>
      <c r="AB307" s="132"/>
      <c r="AC307" s="132"/>
      <c r="AD307" s="132"/>
      <c r="AE307" s="132"/>
      <c r="AF307" s="133">
        <f>AE$10</f>
        <v>0</v>
      </c>
      <c r="AG307" s="133"/>
      <c r="AH307" s="133"/>
      <c r="AI307" s="133"/>
      <c r="AJ307" s="39"/>
    </row>
    <row r="308" spans="1:36" ht="3" customHeight="1" x14ac:dyDescent="0.25">
      <c r="A308" s="39"/>
      <c r="B308" s="39"/>
      <c r="C308" s="39"/>
      <c r="D308" s="40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</row>
    <row r="309" spans="1:36" ht="15.75" customHeight="1" x14ac:dyDescent="0.25">
      <c r="A309" s="39"/>
      <c r="B309" s="105" t="s">
        <v>211</v>
      </c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7"/>
      <c r="X309" s="102" t="s">
        <v>212</v>
      </c>
      <c r="Y309" s="103"/>
      <c r="Z309" s="103"/>
      <c r="AA309" s="103"/>
      <c r="AB309" s="103"/>
      <c r="AC309" s="103"/>
      <c r="AD309" s="103"/>
      <c r="AE309" s="103"/>
      <c r="AF309" s="104"/>
      <c r="AG309" s="134">
        <f>SUM(AG313:AI317)</f>
        <v>0</v>
      </c>
      <c r="AH309" s="135"/>
      <c r="AI309" s="136"/>
      <c r="AJ309" s="39"/>
    </row>
    <row r="310" spans="1:36" ht="3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</row>
    <row r="311" spans="1:36" ht="15.75" customHeight="1" x14ac:dyDescent="0.25">
      <c r="A311" s="39"/>
      <c r="B311" s="39"/>
      <c r="C311" s="137" t="s">
        <v>2</v>
      </c>
      <c r="D311" s="126"/>
      <c r="E311" s="124" t="s">
        <v>148</v>
      </c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F311" s="126"/>
      <c r="AG311" s="138" t="s">
        <v>213</v>
      </c>
      <c r="AH311" s="139"/>
      <c r="AI311" s="140"/>
      <c r="AJ311" s="39"/>
    </row>
    <row r="312" spans="1:36" ht="3" customHeight="1" x14ac:dyDescent="0.25">
      <c r="A312" s="39"/>
      <c r="B312" s="39"/>
      <c r="C312" s="39"/>
      <c r="D312" s="40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</row>
    <row r="313" spans="1:36" ht="15.75" customHeight="1" x14ac:dyDescent="0.25">
      <c r="A313" s="39"/>
      <c r="B313" s="39"/>
      <c r="C313" s="94">
        <v>1</v>
      </c>
      <c r="D313" s="95"/>
      <c r="E313" s="96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8"/>
      <c r="AG313" s="111"/>
      <c r="AH313" s="112"/>
      <c r="AI313" s="113"/>
      <c r="AJ313" s="39"/>
    </row>
    <row r="314" spans="1:36" ht="3" customHeight="1" x14ac:dyDescent="0.25">
      <c r="A314" s="39"/>
      <c r="B314" s="39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60"/>
      <c r="AH314" s="60"/>
      <c r="AI314" s="60"/>
      <c r="AJ314" s="39"/>
    </row>
    <row r="315" spans="1:36" ht="15.75" customHeight="1" x14ac:dyDescent="0.25">
      <c r="A315" s="39"/>
      <c r="B315" s="39"/>
      <c r="C315" s="94">
        <v>2</v>
      </c>
      <c r="D315" s="95"/>
      <c r="E315" s="96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  <c r="AA315" s="97"/>
      <c r="AB315" s="97"/>
      <c r="AC315" s="97"/>
      <c r="AD315" s="97"/>
      <c r="AE315" s="97"/>
      <c r="AF315" s="98"/>
      <c r="AG315" s="111"/>
      <c r="AH315" s="112"/>
      <c r="AI315" s="113"/>
      <c r="AJ315" s="39"/>
    </row>
    <row r="316" spans="1:36" ht="3" customHeight="1" x14ac:dyDescent="0.25">
      <c r="A316" s="39"/>
      <c r="B316" s="39"/>
      <c r="C316" s="40"/>
      <c r="D316" s="40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60"/>
      <c r="AH316" s="60"/>
      <c r="AI316" s="60"/>
      <c r="AJ316" s="39"/>
    </row>
    <row r="317" spans="1:36" ht="15.75" customHeight="1" x14ac:dyDescent="0.25">
      <c r="A317" s="39"/>
      <c r="B317" s="39"/>
      <c r="C317" s="94">
        <v>3</v>
      </c>
      <c r="D317" s="95"/>
      <c r="E317" s="96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8"/>
      <c r="AG317" s="111"/>
      <c r="AH317" s="112"/>
      <c r="AI317" s="113"/>
      <c r="AJ317" s="39"/>
    </row>
    <row r="318" spans="1:36" ht="3" customHeight="1" x14ac:dyDescent="0.25">
      <c r="A318" s="39"/>
      <c r="B318" s="39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39"/>
    </row>
    <row r="319" spans="1:36" ht="15.75" customHeight="1" x14ac:dyDescent="0.25">
      <c r="A319" s="39"/>
      <c r="B319" s="205" t="s">
        <v>214</v>
      </c>
      <c r="C319" s="206"/>
      <c r="D319" s="206"/>
      <c r="E319" s="206"/>
      <c r="F319" s="206"/>
      <c r="G319" s="206"/>
      <c r="H319" s="206"/>
      <c r="I319" s="206"/>
      <c r="J319" s="206"/>
      <c r="K319" s="206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6"/>
      <c r="W319" s="206"/>
      <c r="X319" s="206"/>
      <c r="Y319" s="206"/>
      <c r="Z319" s="206"/>
      <c r="AA319" s="206"/>
      <c r="AB319" s="206"/>
      <c r="AC319" s="206"/>
      <c r="AD319" s="206"/>
      <c r="AE319" s="206"/>
      <c r="AF319" s="206"/>
      <c r="AG319" s="206"/>
      <c r="AH319" s="206"/>
      <c r="AI319" s="207"/>
      <c r="AJ319" s="39"/>
    </row>
    <row r="320" spans="1:36" ht="3" customHeight="1" x14ac:dyDescent="0.25">
      <c r="A320" s="39"/>
      <c r="B320" s="39"/>
      <c r="C320" s="39"/>
      <c r="D320" s="40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</row>
    <row r="321" spans="1:36" ht="15.75" customHeight="1" x14ac:dyDescent="0.25">
      <c r="A321" s="39"/>
      <c r="B321" s="105" t="s">
        <v>215</v>
      </c>
      <c r="C321" s="106"/>
      <c r="D321" s="106"/>
      <c r="E321" s="106"/>
      <c r="F321" s="106"/>
      <c r="G321" s="106"/>
      <c r="H321" s="107"/>
      <c r="I321" s="200" t="s">
        <v>216</v>
      </c>
      <c r="J321" s="123"/>
      <c r="K321" s="200" t="s">
        <v>217</v>
      </c>
      <c r="L321" s="201"/>
      <c r="M321" s="201"/>
      <c r="N321" s="201"/>
      <c r="O321" s="123"/>
      <c r="P321" s="200" t="s">
        <v>218</v>
      </c>
      <c r="Q321" s="201"/>
      <c r="R321" s="201"/>
      <c r="S321" s="123"/>
      <c r="T321" s="200" t="s">
        <v>219</v>
      </c>
      <c r="U321" s="201"/>
      <c r="V321" s="201"/>
      <c r="W321" s="123"/>
      <c r="X321" s="200" t="s">
        <v>220</v>
      </c>
      <c r="Y321" s="201"/>
      <c r="Z321" s="201"/>
      <c r="AA321" s="123"/>
      <c r="AB321" s="200" t="s">
        <v>221</v>
      </c>
      <c r="AC321" s="201"/>
      <c r="AD321" s="201"/>
      <c r="AE321" s="123"/>
      <c r="AF321" s="200" t="s">
        <v>222</v>
      </c>
      <c r="AG321" s="201"/>
      <c r="AH321" s="201"/>
      <c r="AI321" s="123"/>
      <c r="AJ321" s="39"/>
    </row>
    <row r="322" spans="1:36" ht="3" customHeight="1" x14ac:dyDescent="0.25">
      <c r="A322" s="39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39"/>
    </row>
    <row r="323" spans="1:36" ht="15.75" customHeight="1" x14ac:dyDescent="0.25">
      <c r="A323" s="39"/>
      <c r="B323" s="62" t="s">
        <v>223</v>
      </c>
      <c r="C323" s="124" t="s">
        <v>224</v>
      </c>
      <c r="D323" s="125"/>
      <c r="E323" s="125"/>
      <c r="F323" s="125"/>
      <c r="G323" s="125"/>
      <c r="H323" s="125"/>
      <c r="I323" s="87" t="s">
        <v>225</v>
      </c>
      <c r="J323" s="87" t="s">
        <v>226</v>
      </c>
      <c r="K323" s="78">
        <v>1</v>
      </c>
      <c r="L323" s="227">
        <f>K323+1</f>
        <v>2</v>
      </c>
      <c r="M323" s="227"/>
      <c r="N323" s="79">
        <f>L323+1</f>
        <v>3</v>
      </c>
      <c r="O323" s="80">
        <f>N323+1</f>
        <v>4</v>
      </c>
      <c r="P323" s="78">
        <f t="shared" ref="P323:AE323" si="0">O323+1</f>
        <v>5</v>
      </c>
      <c r="Q323" s="79">
        <f t="shared" si="0"/>
        <v>6</v>
      </c>
      <c r="R323" s="79">
        <f t="shared" si="0"/>
        <v>7</v>
      </c>
      <c r="S323" s="80">
        <f t="shared" si="0"/>
        <v>8</v>
      </c>
      <c r="T323" s="78">
        <f t="shared" si="0"/>
        <v>9</v>
      </c>
      <c r="U323" s="79">
        <f t="shared" si="0"/>
        <v>10</v>
      </c>
      <c r="V323" s="79">
        <f t="shared" si="0"/>
        <v>11</v>
      </c>
      <c r="W323" s="80">
        <f t="shared" si="0"/>
        <v>12</v>
      </c>
      <c r="X323" s="78">
        <f t="shared" si="0"/>
        <v>13</v>
      </c>
      <c r="Y323" s="79">
        <f t="shared" si="0"/>
        <v>14</v>
      </c>
      <c r="Z323" s="79">
        <f t="shared" si="0"/>
        <v>15</v>
      </c>
      <c r="AA323" s="80">
        <f t="shared" si="0"/>
        <v>16</v>
      </c>
      <c r="AB323" s="78">
        <f t="shared" si="0"/>
        <v>17</v>
      </c>
      <c r="AC323" s="79">
        <f t="shared" si="0"/>
        <v>18</v>
      </c>
      <c r="AD323" s="79">
        <f t="shared" si="0"/>
        <v>19</v>
      </c>
      <c r="AE323" s="80">
        <f t="shared" si="0"/>
        <v>20</v>
      </c>
      <c r="AF323" s="78">
        <f>AE323+1</f>
        <v>21</v>
      </c>
      <c r="AG323" s="79">
        <f>AF323+1</f>
        <v>22</v>
      </c>
      <c r="AH323" s="79">
        <f>AG323+1</f>
        <v>23</v>
      </c>
      <c r="AI323" s="80">
        <f>AH323+1</f>
        <v>24</v>
      </c>
      <c r="AJ323" s="39"/>
    </row>
    <row r="324" spans="1:36" ht="3" customHeight="1" x14ac:dyDescent="0.25">
      <c r="A324" s="39"/>
      <c r="B324" s="42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39"/>
    </row>
    <row r="325" spans="1:36" ht="15.75" customHeight="1" x14ac:dyDescent="0.25">
      <c r="A325" s="39"/>
      <c r="B325" s="63">
        <f>C246</f>
        <v>1</v>
      </c>
      <c r="C325" s="96"/>
      <c r="D325" s="97"/>
      <c r="E325" s="97"/>
      <c r="F325" s="97"/>
      <c r="G325" s="97"/>
      <c r="H325" s="98"/>
      <c r="I325" s="64">
        <f>AD246</f>
        <v>0</v>
      </c>
      <c r="J325" s="65">
        <f>AF246</f>
        <v>0</v>
      </c>
      <c r="K325" s="66" t="str">
        <f>IF($I325/3&lt;=K$323,IF(($J325/3+1)&gt;K$323,"X",""),"")</f>
        <v/>
      </c>
      <c r="L325" s="189" t="str">
        <f>IF($I325/3&lt;=L$323,IF(($J325/3+1)&gt;L$323,"X",""),"")</f>
        <v/>
      </c>
      <c r="M325" s="189" t="str">
        <f t="shared" ref="M325:M347" si="1">IF($I325/3&lt;M$323,IF(($J325/3+1)&gt;M$323,"X",""),"")</f>
        <v/>
      </c>
      <c r="N325" s="67" t="str">
        <f t="shared" ref="N325:AI325" si="2">IF($I325/3&lt;=N$323,IF(($J325/3+1)&gt;N$323,"X",""),"")</f>
        <v/>
      </c>
      <c r="O325" s="68" t="str">
        <f t="shared" si="2"/>
        <v/>
      </c>
      <c r="P325" s="66" t="str">
        <f t="shared" si="2"/>
        <v/>
      </c>
      <c r="Q325" s="67" t="str">
        <f t="shared" si="2"/>
        <v/>
      </c>
      <c r="R325" s="67" t="str">
        <f t="shared" si="2"/>
        <v/>
      </c>
      <c r="S325" s="68" t="str">
        <f t="shared" si="2"/>
        <v/>
      </c>
      <c r="T325" s="66" t="str">
        <f t="shared" si="2"/>
        <v/>
      </c>
      <c r="U325" s="67" t="str">
        <f t="shared" si="2"/>
        <v/>
      </c>
      <c r="V325" s="67" t="str">
        <f t="shared" si="2"/>
        <v/>
      </c>
      <c r="W325" s="68" t="str">
        <f t="shared" si="2"/>
        <v/>
      </c>
      <c r="X325" s="66" t="str">
        <f t="shared" si="2"/>
        <v/>
      </c>
      <c r="Y325" s="67" t="str">
        <f t="shared" si="2"/>
        <v/>
      </c>
      <c r="Z325" s="67" t="str">
        <f t="shared" si="2"/>
        <v/>
      </c>
      <c r="AA325" s="68" t="str">
        <f t="shared" si="2"/>
        <v/>
      </c>
      <c r="AB325" s="66" t="str">
        <f t="shared" si="2"/>
        <v/>
      </c>
      <c r="AC325" s="67" t="str">
        <f t="shared" si="2"/>
        <v/>
      </c>
      <c r="AD325" s="67" t="str">
        <f t="shared" si="2"/>
        <v/>
      </c>
      <c r="AE325" s="68" t="str">
        <f t="shared" si="2"/>
        <v/>
      </c>
      <c r="AF325" s="66" t="str">
        <f t="shared" si="2"/>
        <v/>
      </c>
      <c r="AG325" s="67" t="str">
        <f t="shared" si="2"/>
        <v/>
      </c>
      <c r="AH325" s="67" t="str">
        <f t="shared" si="2"/>
        <v/>
      </c>
      <c r="AI325" s="68" t="str">
        <f t="shared" si="2"/>
        <v/>
      </c>
      <c r="AJ325" s="39"/>
    </row>
    <row r="326" spans="1:36" ht="3" customHeight="1" x14ac:dyDescent="0.25">
      <c r="A326" s="39"/>
      <c r="B326" s="42"/>
      <c r="C326" s="40"/>
      <c r="D326" s="40"/>
      <c r="E326" s="40"/>
      <c r="F326" s="40"/>
      <c r="G326" s="40"/>
      <c r="H326" s="40"/>
      <c r="I326" s="69"/>
      <c r="J326" s="69"/>
      <c r="K326" s="70"/>
      <c r="L326" s="69"/>
      <c r="M326" s="69"/>
      <c r="N326" s="69"/>
      <c r="O326" s="71"/>
      <c r="P326" s="70"/>
      <c r="Q326" s="69"/>
      <c r="R326" s="69"/>
      <c r="S326" s="71"/>
      <c r="T326" s="70"/>
      <c r="U326" s="69"/>
      <c r="V326" s="69"/>
      <c r="W326" s="71"/>
      <c r="X326" s="70"/>
      <c r="Y326" s="69"/>
      <c r="Z326" s="69"/>
      <c r="AA326" s="71"/>
      <c r="AB326" s="70"/>
      <c r="AC326" s="69"/>
      <c r="AD326" s="69"/>
      <c r="AE326" s="71"/>
      <c r="AF326" s="70"/>
      <c r="AG326" s="69"/>
      <c r="AH326" s="69"/>
      <c r="AI326" s="71"/>
      <c r="AJ326" s="39"/>
    </row>
    <row r="327" spans="1:36" ht="15.75" customHeight="1" x14ac:dyDescent="0.25">
      <c r="A327" s="39"/>
      <c r="B327" s="63" t="str">
        <f>C248</f>
        <v/>
      </c>
      <c r="C327" s="96"/>
      <c r="D327" s="97"/>
      <c r="E327" s="97"/>
      <c r="F327" s="97"/>
      <c r="G327" s="97"/>
      <c r="H327" s="98"/>
      <c r="I327" s="64">
        <f>AD248</f>
        <v>0</v>
      </c>
      <c r="J327" s="65">
        <f>AF248</f>
        <v>0</v>
      </c>
      <c r="K327" s="66" t="str">
        <f>IF($I327/3&lt;=K$323,IF(($J327/3+1)&gt;K$323,"X",""),"")</f>
        <v/>
      </c>
      <c r="L327" s="189" t="str">
        <f>IF($I327/3&lt;=L$323,IF(($J327/3+1)&gt;L$323,"X",""),"")</f>
        <v/>
      </c>
      <c r="M327" s="189" t="str">
        <f t="shared" si="1"/>
        <v/>
      </c>
      <c r="N327" s="67" t="str">
        <f t="shared" ref="N327:AI327" si="3">IF($I327/3&lt;=N$323,IF(($J327/3+1)&gt;N$323,"X",""),"")</f>
        <v/>
      </c>
      <c r="O327" s="68" t="str">
        <f t="shared" si="3"/>
        <v/>
      </c>
      <c r="P327" s="66" t="str">
        <f t="shared" si="3"/>
        <v/>
      </c>
      <c r="Q327" s="90" t="str">
        <f t="shared" si="3"/>
        <v/>
      </c>
      <c r="R327" s="67" t="str">
        <f t="shared" si="3"/>
        <v/>
      </c>
      <c r="S327" s="68" t="str">
        <f t="shared" si="3"/>
        <v/>
      </c>
      <c r="T327" s="66" t="str">
        <f t="shared" si="3"/>
        <v/>
      </c>
      <c r="U327" s="67" t="str">
        <f t="shared" si="3"/>
        <v/>
      </c>
      <c r="V327" s="67" t="str">
        <f t="shared" si="3"/>
        <v/>
      </c>
      <c r="W327" s="68" t="str">
        <f t="shared" si="3"/>
        <v/>
      </c>
      <c r="X327" s="66" t="str">
        <f t="shared" si="3"/>
        <v/>
      </c>
      <c r="Y327" s="67" t="str">
        <f t="shared" si="3"/>
        <v/>
      </c>
      <c r="Z327" s="67" t="str">
        <f t="shared" si="3"/>
        <v/>
      </c>
      <c r="AA327" s="68" t="str">
        <f t="shared" si="3"/>
        <v/>
      </c>
      <c r="AB327" s="66" t="str">
        <f t="shared" si="3"/>
        <v/>
      </c>
      <c r="AC327" s="67" t="str">
        <f t="shared" si="3"/>
        <v/>
      </c>
      <c r="AD327" s="67" t="str">
        <f t="shared" si="3"/>
        <v/>
      </c>
      <c r="AE327" s="68" t="str">
        <f t="shared" si="3"/>
        <v/>
      </c>
      <c r="AF327" s="66" t="str">
        <f t="shared" si="3"/>
        <v/>
      </c>
      <c r="AG327" s="67" t="str">
        <f t="shared" si="3"/>
        <v/>
      </c>
      <c r="AH327" s="67" t="str">
        <f t="shared" si="3"/>
        <v/>
      </c>
      <c r="AI327" s="68" t="str">
        <f t="shared" si="3"/>
        <v/>
      </c>
      <c r="AJ327" s="39"/>
    </row>
    <row r="328" spans="1:36" ht="3" customHeight="1" x14ac:dyDescent="0.25">
      <c r="A328" s="39"/>
      <c r="B328" s="42"/>
      <c r="C328" s="40"/>
      <c r="D328" s="40"/>
      <c r="E328" s="40"/>
      <c r="F328" s="40"/>
      <c r="G328" s="40"/>
      <c r="H328" s="40"/>
      <c r="I328" s="69"/>
      <c r="J328" s="69"/>
      <c r="K328" s="70"/>
      <c r="L328" s="69"/>
      <c r="M328" s="69"/>
      <c r="N328" s="69"/>
      <c r="O328" s="71"/>
      <c r="P328" s="70"/>
      <c r="Q328" s="69"/>
      <c r="R328" s="69"/>
      <c r="S328" s="71"/>
      <c r="T328" s="70"/>
      <c r="U328" s="69"/>
      <c r="V328" s="69"/>
      <c r="W328" s="71"/>
      <c r="X328" s="70"/>
      <c r="Y328" s="69"/>
      <c r="Z328" s="69"/>
      <c r="AA328" s="71"/>
      <c r="AB328" s="70"/>
      <c r="AC328" s="69"/>
      <c r="AD328" s="69"/>
      <c r="AE328" s="71"/>
      <c r="AF328" s="70"/>
      <c r="AG328" s="69"/>
      <c r="AH328" s="69"/>
      <c r="AI328" s="71"/>
      <c r="AJ328" s="39"/>
    </row>
    <row r="329" spans="1:36" ht="15.75" customHeight="1" x14ac:dyDescent="0.25">
      <c r="A329" s="39"/>
      <c r="B329" s="63" t="str">
        <f>C250</f>
        <v/>
      </c>
      <c r="C329" s="96"/>
      <c r="D329" s="97"/>
      <c r="E329" s="97"/>
      <c r="F329" s="97"/>
      <c r="G329" s="97"/>
      <c r="H329" s="98"/>
      <c r="I329" s="64">
        <f>AD250</f>
        <v>0</v>
      </c>
      <c r="J329" s="65">
        <f>AF250</f>
        <v>0</v>
      </c>
      <c r="K329" s="66" t="str">
        <f>IF($I329/3&lt;=K$323,IF(($J329/3+1)&gt;K$323,"X",""),"")</f>
        <v/>
      </c>
      <c r="L329" s="189" t="str">
        <f>IF($I329/3&lt;=L$323,IF(($J329/3+1)&gt;L$323,"X",""),"")</f>
        <v/>
      </c>
      <c r="M329" s="189" t="str">
        <f t="shared" si="1"/>
        <v/>
      </c>
      <c r="N329" s="67" t="str">
        <f t="shared" ref="N329:AI329" si="4">IF($I329/3&lt;=N$323,IF(($J329/3+1)&gt;N$323,"X",""),"")</f>
        <v/>
      </c>
      <c r="O329" s="68" t="str">
        <f t="shared" si="4"/>
        <v/>
      </c>
      <c r="P329" s="66" t="str">
        <f t="shared" si="4"/>
        <v/>
      </c>
      <c r="Q329" s="67" t="str">
        <f t="shared" si="4"/>
        <v/>
      </c>
      <c r="R329" s="67" t="str">
        <f t="shared" si="4"/>
        <v/>
      </c>
      <c r="S329" s="68" t="str">
        <f t="shared" si="4"/>
        <v/>
      </c>
      <c r="T329" s="66" t="str">
        <f t="shared" si="4"/>
        <v/>
      </c>
      <c r="U329" s="67" t="str">
        <f t="shared" si="4"/>
        <v/>
      </c>
      <c r="V329" s="67" t="str">
        <f t="shared" si="4"/>
        <v/>
      </c>
      <c r="W329" s="68" t="str">
        <f t="shared" si="4"/>
        <v/>
      </c>
      <c r="X329" s="66" t="str">
        <f t="shared" si="4"/>
        <v/>
      </c>
      <c r="Y329" s="67" t="str">
        <f t="shared" si="4"/>
        <v/>
      </c>
      <c r="Z329" s="67" t="str">
        <f t="shared" si="4"/>
        <v/>
      </c>
      <c r="AA329" s="68" t="str">
        <f t="shared" si="4"/>
        <v/>
      </c>
      <c r="AB329" s="66" t="str">
        <f t="shared" si="4"/>
        <v/>
      </c>
      <c r="AC329" s="67" t="str">
        <f t="shared" si="4"/>
        <v/>
      </c>
      <c r="AD329" s="67" t="str">
        <f t="shared" si="4"/>
        <v/>
      </c>
      <c r="AE329" s="68" t="str">
        <f t="shared" si="4"/>
        <v/>
      </c>
      <c r="AF329" s="66" t="str">
        <f t="shared" si="4"/>
        <v/>
      </c>
      <c r="AG329" s="67" t="str">
        <f t="shared" si="4"/>
        <v/>
      </c>
      <c r="AH329" s="67" t="str">
        <f t="shared" si="4"/>
        <v/>
      </c>
      <c r="AI329" s="68" t="str">
        <f t="shared" si="4"/>
        <v/>
      </c>
      <c r="AJ329" s="39"/>
    </row>
    <row r="330" spans="1:36" ht="3" customHeight="1" x14ac:dyDescent="0.25">
      <c r="A330" s="39"/>
      <c r="B330" s="42"/>
      <c r="C330" s="40"/>
      <c r="D330" s="40"/>
      <c r="E330" s="40"/>
      <c r="F330" s="40"/>
      <c r="G330" s="40"/>
      <c r="H330" s="40"/>
      <c r="I330" s="69"/>
      <c r="J330" s="69"/>
      <c r="K330" s="70"/>
      <c r="L330" s="69"/>
      <c r="M330" s="69"/>
      <c r="N330" s="69"/>
      <c r="O330" s="71"/>
      <c r="P330" s="70"/>
      <c r="Q330" s="69"/>
      <c r="R330" s="69"/>
      <c r="S330" s="71"/>
      <c r="T330" s="70"/>
      <c r="U330" s="69"/>
      <c r="V330" s="69"/>
      <c r="W330" s="71"/>
      <c r="X330" s="70"/>
      <c r="Y330" s="69"/>
      <c r="Z330" s="69"/>
      <c r="AA330" s="71"/>
      <c r="AB330" s="70"/>
      <c r="AC330" s="69"/>
      <c r="AD330" s="69"/>
      <c r="AE330" s="71"/>
      <c r="AF330" s="70"/>
      <c r="AG330" s="69"/>
      <c r="AH330" s="69"/>
      <c r="AI330" s="71"/>
      <c r="AJ330" s="39"/>
    </row>
    <row r="331" spans="1:36" ht="15.75" customHeight="1" x14ac:dyDescent="0.25">
      <c r="A331" s="39"/>
      <c r="B331" s="63" t="str">
        <f>C252</f>
        <v/>
      </c>
      <c r="C331" s="96"/>
      <c r="D331" s="97"/>
      <c r="E331" s="97"/>
      <c r="F331" s="97"/>
      <c r="G331" s="97"/>
      <c r="H331" s="98"/>
      <c r="I331" s="64">
        <f>AD252</f>
        <v>0</v>
      </c>
      <c r="J331" s="65">
        <f>AF252</f>
        <v>0</v>
      </c>
      <c r="K331" s="66" t="str">
        <f>IF($I331/3&lt;=K$323,IF(($J331/3+1)&gt;K$323,"X",""),"")</f>
        <v/>
      </c>
      <c r="L331" s="189" t="str">
        <f>IF($I331/3&lt;=L$323,IF(($J331/3+1)&gt;L$323,"X",""),"")</f>
        <v/>
      </c>
      <c r="M331" s="189" t="str">
        <f t="shared" si="1"/>
        <v/>
      </c>
      <c r="N331" s="67" t="str">
        <f t="shared" ref="N331:AI331" si="5">IF($I331/3&lt;=N$323,IF(($J331/3+1)&gt;N$323,"X",""),"")</f>
        <v/>
      </c>
      <c r="O331" s="68" t="str">
        <f t="shared" si="5"/>
        <v/>
      </c>
      <c r="P331" s="66" t="str">
        <f t="shared" si="5"/>
        <v/>
      </c>
      <c r="Q331" s="67" t="str">
        <f t="shared" si="5"/>
        <v/>
      </c>
      <c r="R331" s="67" t="str">
        <f t="shared" si="5"/>
        <v/>
      </c>
      <c r="S331" s="68" t="str">
        <f t="shared" si="5"/>
        <v/>
      </c>
      <c r="T331" s="66" t="str">
        <f t="shared" si="5"/>
        <v/>
      </c>
      <c r="U331" s="67" t="str">
        <f t="shared" si="5"/>
        <v/>
      </c>
      <c r="V331" s="67" t="str">
        <f t="shared" si="5"/>
        <v/>
      </c>
      <c r="W331" s="68" t="str">
        <f t="shared" si="5"/>
        <v/>
      </c>
      <c r="X331" s="66" t="str">
        <f t="shared" si="5"/>
        <v/>
      </c>
      <c r="Y331" s="67" t="str">
        <f t="shared" si="5"/>
        <v/>
      </c>
      <c r="Z331" s="67" t="str">
        <f t="shared" si="5"/>
        <v/>
      </c>
      <c r="AA331" s="68" t="str">
        <f t="shared" si="5"/>
        <v/>
      </c>
      <c r="AB331" s="66" t="str">
        <f t="shared" si="5"/>
        <v/>
      </c>
      <c r="AC331" s="67" t="str">
        <f t="shared" si="5"/>
        <v/>
      </c>
      <c r="AD331" s="67" t="str">
        <f t="shared" si="5"/>
        <v/>
      </c>
      <c r="AE331" s="68" t="str">
        <f t="shared" si="5"/>
        <v/>
      </c>
      <c r="AF331" s="66" t="str">
        <f t="shared" si="5"/>
        <v/>
      </c>
      <c r="AG331" s="67" t="str">
        <f t="shared" si="5"/>
        <v/>
      </c>
      <c r="AH331" s="67" t="str">
        <f t="shared" si="5"/>
        <v/>
      </c>
      <c r="AI331" s="68" t="str">
        <f t="shared" si="5"/>
        <v/>
      </c>
      <c r="AJ331" s="39"/>
    </row>
    <row r="332" spans="1:36" ht="3" customHeight="1" x14ac:dyDescent="0.25">
      <c r="A332" s="39"/>
      <c r="B332" s="42"/>
      <c r="C332" s="40"/>
      <c r="D332" s="40"/>
      <c r="E332" s="40"/>
      <c r="F332" s="40"/>
      <c r="G332" s="40"/>
      <c r="H332" s="40"/>
      <c r="I332" s="69"/>
      <c r="J332" s="69"/>
      <c r="K332" s="70"/>
      <c r="L332" s="69"/>
      <c r="M332" s="69"/>
      <c r="N332" s="69"/>
      <c r="O332" s="71"/>
      <c r="P332" s="70"/>
      <c r="Q332" s="69"/>
      <c r="R332" s="69"/>
      <c r="S332" s="71"/>
      <c r="T332" s="70"/>
      <c r="U332" s="69"/>
      <c r="V332" s="69"/>
      <c r="W332" s="71"/>
      <c r="X332" s="70"/>
      <c r="Y332" s="69"/>
      <c r="Z332" s="69"/>
      <c r="AA332" s="71"/>
      <c r="AB332" s="70"/>
      <c r="AC332" s="69"/>
      <c r="AD332" s="69"/>
      <c r="AE332" s="71"/>
      <c r="AF332" s="70"/>
      <c r="AG332" s="69"/>
      <c r="AH332" s="69"/>
      <c r="AI332" s="71"/>
      <c r="AJ332" s="39"/>
    </row>
    <row r="333" spans="1:36" ht="15.75" customHeight="1" x14ac:dyDescent="0.25">
      <c r="A333" s="39"/>
      <c r="B333" s="63" t="str">
        <f>C254</f>
        <v/>
      </c>
      <c r="C333" s="96"/>
      <c r="D333" s="97"/>
      <c r="E333" s="97"/>
      <c r="F333" s="97"/>
      <c r="G333" s="97"/>
      <c r="H333" s="98"/>
      <c r="I333" s="64">
        <f>AD254</f>
        <v>0</v>
      </c>
      <c r="J333" s="65">
        <f>AF254</f>
        <v>0</v>
      </c>
      <c r="K333" s="66" t="str">
        <f>IF($I333/3&lt;=K$323,IF(($J333/3+1)&gt;K$323,"X",""),"")</f>
        <v/>
      </c>
      <c r="L333" s="189" t="str">
        <f>IF($I333/3&lt;=L$323,IF(($J333/3+1)&gt;L$323,"X",""),"")</f>
        <v/>
      </c>
      <c r="M333" s="189" t="str">
        <f t="shared" si="1"/>
        <v/>
      </c>
      <c r="N333" s="67" t="str">
        <f t="shared" ref="N333:AI333" si="6">IF($I333/3&lt;=N$323,IF(($J333/3+1)&gt;N$323,"X",""),"")</f>
        <v/>
      </c>
      <c r="O333" s="68" t="str">
        <f t="shared" si="6"/>
        <v/>
      </c>
      <c r="P333" s="66" t="str">
        <f t="shared" si="6"/>
        <v/>
      </c>
      <c r="Q333" s="67" t="str">
        <f t="shared" si="6"/>
        <v/>
      </c>
      <c r="R333" s="67" t="str">
        <f t="shared" si="6"/>
        <v/>
      </c>
      <c r="S333" s="68" t="str">
        <f t="shared" si="6"/>
        <v/>
      </c>
      <c r="T333" s="66" t="str">
        <f t="shared" si="6"/>
        <v/>
      </c>
      <c r="U333" s="67" t="str">
        <f t="shared" si="6"/>
        <v/>
      </c>
      <c r="V333" s="67" t="str">
        <f t="shared" si="6"/>
        <v/>
      </c>
      <c r="W333" s="68" t="str">
        <f t="shared" si="6"/>
        <v/>
      </c>
      <c r="X333" s="66" t="str">
        <f t="shared" si="6"/>
        <v/>
      </c>
      <c r="Y333" s="67" t="str">
        <f t="shared" si="6"/>
        <v/>
      </c>
      <c r="Z333" s="67" t="str">
        <f t="shared" si="6"/>
        <v/>
      </c>
      <c r="AA333" s="68" t="str">
        <f t="shared" si="6"/>
        <v/>
      </c>
      <c r="AB333" s="66" t="str">
        <f t="shared" si="6"/>
        <v/>
      </c>
      <c r="AC333" s="67" t="str">
        <f t="shared" si="6"/>
        <v/>
      </c>
      <c r="AD333" s="67" t="str">
        <f t="shared" si="6"/>
        <v/>
      </c>
      <c r="AE333" s="68" t="str">
        <f t="shared" si="6"/>
        <v/>
      </c>
      <c r="AF333" s="66" t="str">
        <f t="shared" si="6"/>
        <v/>
      </c>
      <c r="AG333" s="67" t="str">
        <f t="shared" si="6"/>
        <v/>
      </c>
      <c r="AH333" s="67" t="str">
        <f t="shared" si="6"/>
        <v/>
      </c>
      <c r="AI333" s="68" t="str">
        <f t="shared" si="6"/>
        <v/>
      </c>
      <c r="AJ333" s="39"/>
    </row>
    <row r="334" spans="1:36" ht="3" customHeight="1" x14ac:dyDescent="0.25">
      <c r="A334" s="39"/>
      <c r="B334" s="42"/>
      <c r="C334" s="40"/>
      <c r="D334" s="40"/>
      <c r="E334" s="40"/>
      <c r="F334" s="40"/>
      <c r="G334" s="40"/>
      <c r="H334" s="40"/>
      <c r="I334" s="69"/>
      <c r="J334" s="69"/>
      <c r="K334" s="70"/>
      <c r="L334" s="69"/>
      <c r="M334" s="69"/>
      <c r="N334" s="69"/>
      <c r="O334" s="71"/>
      <c r="P334" s="70"/>
      <c r="Q334" s="69"/>
      <c r="R334" s="69"/>
      <c r="S334" s="71"/>
      <c r="T334" s="70"/>
      <c r="U334" s="69"/>
      <c r="V334" s="69"/>
      <c r="W334" s="71"/>
      <c r="X334" s="70"/>
      <c r="Y334" s="69"/>
      <c r="Z334" s="69"/>
      <c r="AA334" s="71"/>
      <c r="AB334" s="70"/>
      <c r="AC334" s="69"/>
      <c r="AD334" s="69"/>
      <c r="AE334" s="71"/>
      <c r="AF334" s="70"/>
      <c r="AG334" s="69"/>
      <c r="AH334" s="69"/>
      <c r="AI334" s="71"/>
      <c r="AJ334" s="39"/>
    </row>
    <row r="335" spans="1:36" ht="15.75" customHeight="1" x14ac:dyDescent="0.25">
      <c r="A335" s="39"/>
      <c r="B335" s="63" t="str">
        <f>C256</f>
        <v/>
      </c>
      <c r="C335" s="96"/>
      <c r="D335" s="97"/>
      <c r="E335" s="97"/>
      <c r="F335" s="97"/>
      <c r="G335" s="97"/>
      <c r="H335" s="98"/>
      <c r="I335" s="64">
        <f>AD256</f>
        <v>0</v>
      </c>
      <c r="J335" s="65">
        <f>AF256</f>
        <v>0</v>
      </c>
      <c r="K335" s="66" t="str">
        <f>IF($I335/3&lt;=K$323,IF(($J335/3+1)&gt;K$323,"X",""),"")</f>
        <v/>
      </c>
      <c r="L335" s="189" t="str">
        <f>IF($I335/3&lt;=L$323,IF(($J335/3+1)&gt;L$323,"X",""),"")</f>
        <v/>
      </c>
      <c r="M335" s="189" t="str">
        <f t="shared" si="1"/>
        <v/>
      </c>
      <c r="N335" s="67" t="str">
        <f t="shared" ref="N335:AI335" si="7">IF($I335/3&lt;=N$323,IF(($J335/3+1)&gt;N$323,"X",""),"")</f>
        <v/>
      </c>
      <c r="O335" s="68" t="str">
        <f t="shared" si="7"/>
        <v/>
      </c>
      <c r="P335" s="66" t="str">
        <f t="shared" si="7"/>
        <v/>
      </c>
      <c r="Q335" s="67" t="str">
        <f t="shared" si="7"/>
        <v/>
      </c>
      <c r="R335" s="67" t="str">
        <f t="shared" si="7"/>
        <v/>
      </c>
      <c r="S335" s="68" t="str">
        <f t="shared" si="7"/>
        <v/>
      </c>
      <c r="T335" s="66" t="str">
        <f t="shared" si="7"/>
        <v/>
      </c>
      <c r="U335" s="67" t="str">
        <f t="shared" si="7"/>
        <v/>
      </c>
      <c r="V335" s="67" t="str">
        <f t="shared" si="7"/>
        <v/>
      </c>
      <c r="W335" s="68" t="str">
        <f t="shared" si="7"/>
        <v/>
      </c>
      <c r="X335" s="66" t="str">
        <f t="shared" si="7"/>
        <v/>
      </c>
      <c r="Y335" s="67" t="str">
        <f t="shared" si="7"/>
        <v/>
      </c>
      <c r="Z335" s="67" t="str">
        <f t="shared" si="7"/>
        <v/>
      </c>
      <c r="AA335" s="68" t="str">
        <f t="shared" si="7"/>
        <v/>
      </c>
      <c r="AB335" s="66" t="str">
        <f t="shared" si="7"/>
        <v/>
      </c>
      <c r="AC335" s="67" t="str">
        <f t="shared" si="7"/>
        <v/>
      </c>
      <c r="AD335" s="67" t="str">
        <f t="shared" si="7"/>
        <v/>
      </c>
      <c r="AE335" s="68" t="str">
        <f t="shared" si="7"/>
        <v/>
      </c>
      <c r="AF335" s="66" t="str">
        <f t="shared" si="7"/>
        <v/>
      </c>
      <c r="AG335" s="67" t="str">
        <f t="shared" si="7"/>
        <v/>
      </c>
      <c r="AH335" s="67" t="str">
        <f t="shared" si="7"/>
        <v/>
      </c>
      <c r="AI335" s="68" t="str">
        <f t="shared" si="7"/>
        <v/>
      </c>
      <c r="AJ335" s="39"/>
    </row>
    <row r="336" spans="1:36" ht="3" customHeight="1" x14ac:dyDescent="0.25">
      <c r="A336" s="39"/>
      <c r="B336" s="42"/>
      <c r="C336" s="40"/>
      <c r="D336" s="40"/>
      <c r="E336" s="40"/>
      <c r="F336" s="40"/>
      <c r="G336" s="40"/>
      <c r="H336" s="40"/>
      <c r="I336" s="69"/>
      <c r="J336" s="69"/>
      <c r="K336" s="70"/>
      <c r="L336" s="69"/>
      <c r="M336" s="69"/>
      <c r="N336" s="69"/>
      <c r="O336" s="71"/>
      <c r="P336" s="70"/>
      <c r="Q336" s="69"/>
      <c r="R336" s="69"/>
      <c r="S336" s="71"/>
      <c r="T336" s="70"/>
      <c r="U336" s="69"/>
      <c r="V336" s="69"/>
      <c r="W336" s="71"/>
      <c r="X336" s="70"/>
      <c r="Y336" s="69"/>
      <c r="Z336" s="69"/>
      <c r="AA336" s="71"/>
      <c r="AB336" s="70"/>
      <c r="AC336" s="69"/>
      <c r="AD336" s="69"/>
      <c r="AE336" s="71"/>
      <c r="AF336" s="70"/>
      <c r="AG336" s="69"/>
      <c r="AH336" s="69"/>
      <c r="AI336" s="71"/>
      <c r="AJ336" s="39"/>
    </row>
    <row r="337" spans="1:36" ht="15.75" customHeight="1" x14ac:dyDescent="0.25">
      <c r="A337" s="39"/>
      <c r="B337" s="63" t="str">
        <f>C258</f>
        <v/>
      </c>
      <c r="C337" s="96"/>
      <c r="D337" s="97"/>
      <c r="E337" s="97"/>
      <c r="F337" s="97"/>
      <c r="G337" s="97"/>
      <c r="H337" s="98"/>
      <c r="I337" s="64">
        <f>AD258</f>
        <v>0</v>
      </c>
      <c r="J337" s="65">
        <f>AF258</f>
        <v>0</v>
      </c>
      <c r="K337" s="66" t="str">
        <f>IF($I337/3&lt;=K$323,IF(($J337/3+1)&gt;K$323,"X",""),"")</f>
        <v/>
      </c>
      <c r="L337" s="189" t="str">
        <f>IF($I337/3&lt;=L$323,IF(($J337/3+1)&gt;L$323,"X",""),"")</f>
        <v/>
      </c>
      <c r="M337" s="189" t="str">
        <f t="shared" si="1"/>
        <v/>
      </c>
      <c r="N337" s="67" t="str">
        <f t="shared" ref="N337:AI337" si="8">IF($I337/3&lt;=N$323,IF(($J337/3+1)&gt;N$323,"X",""),"")</f>
        <v/>
      </c>
      <c r="O337" s="68" t="str">
        <f t="shared" si="8"/>
        <v/>
      </c>
      <c r="P337" s="66" t="str">
        <f t="shared" si="8"/>
        <v/>
      </c>
      <c r="Q337" s="67" t="str">
        <f t="shared" si="8"/>
        <v/>
      </c>
      <c r="R337" s="67" t="str">
        <f t="shared" si="8"/>
        <v/>
      </c>
      <c r="S337" s="68" t="str">
        <f t="shared" si="8"/>
        <v/>
      </c>
      <c r="T337" s="66" t="str">
        <f t="shared" si="8"/>
        <v/>
      </c>
      <c r="U337" s="67" t="str">
        <f t="shared" si="8"/>
        <v/>
      </c>
      <c r="V337" s="67" t="str">
        <f t="shared" si="8"/>
        <v/>
      </c>
      <c r="W337" s="68" t="str">
        <f t="shared" si="8"/>
        <v/>
      </c>
      <c r="X337" s="66" t="str">
        <f t="shared" si="8"/>
        <v/>
      </c>
      <c r="Y337" s="67" t="str">
        <f t="shared" si="8"/>
        <v/>
      </c>
      <c r="Z337" s="67" t="str">
        <f t="shared" si="8"/>
        <v/>
      </c>
      <c r="AA337" s="68" t="str">
        <f t="shared" si="8"/>
        <v/>
      </c>
      <c r="AB337" s="66" t="str">
        <f t="shared" si="8"/>
        <v/>
      </c>
      <c r="AC337" s="67" t="str">
        <f t="shared" si="8"/>
        <v/>
      </c>
      <c r="AD337" s="67" t="str">
        <f t="shared" si="8"/>
        <v/>
      </c>
      <c r="AE337" s="68" t="str">
        <f t="shared" si="8"/>
        <v/>
      </c>
      <c r="AF337" s="66" t="str">
        <f t="shared" si="8"/>
        <v/>
      </c>
      <c r="AG337" s="67" t="str">
        <f t="shared" si="8"/>
        <v/>
      </c>
      <c r="AH337" s="67" t="str">
        <f t="shared" si="8"/>
        <v/>
      </c>
      <c r="AI337" s="68" t="str">
        <f t="shared" si="8"/>
        <v/>
      </c>
      <c r="AJ337" s="39"/>
    </row>
    <row r="338" spans="1:36" ht="3" customHeight="1" x14ac:dyDescent="0.25">
      <c r="A338" s="39"/>
      <c r="B338" s="42"/>
      <c r="C338" s="40"/>
      <c r="D338" s="40"/>
      <c r="E338" s="40"/>
      <c r="F338" s="40"/>
      <c r="G338" s="40"/>
      <c r="H338" s="40"/>
      <c r="I338" s="69"/>
      <c r="J338" s="69"/>
      <c r="K338" s="70"/>
      <c r="L338" s="69"/>
      <c r="M338" s="69"/>
      <c r="N338" s="69"/>
      <c r="O338" s="71"/>
      <c r="P338" s="70"/>
      <c r="Q338" s="69"/>
      <c r="R338" s="69"/>
      <c r="S338" s="71"/>
      <c r="T338" s="70"/>
      <c r="U338" s="69"/>
      <c r="V338" s="69"/>
      <c r="W338" s="71"/>
      <c r="X338" s="70"/>
      <c r="Y338" s="69"/>
      <c r="Z338" s="69"/>
      <c r="AA338" s="71"/>
      <c r="AB338" s="70"/>
      <c r="AC338" s="69"/>
      <c r="AD338" s="69"/>
      <c r="AE338" s="71"/>
      <c r="AF338" s="70"/>
      <c r="AG338" s="69"/>
      <c r="AH338" s="69"/>
      <c r="AI338" s="71"/>
      <c r="AJ338" s="39"/>
    </row>
    <row r="339" spans="1:36" ht="15.75" customHeight="1" x14ac:dyDescent="0.25">
      <c r="A339" s="39"/>
      <c r="B339" s="63" t="str">
        <f>C260</f>
        <v/>
      </c>
      <c r="C339" s="96"/>
      <c r="D339" s="97"/>
      <c r="E339" s="97"/>
      <c r="F339" s="97"/>
      <c r="G339" s="97"/>
      <c r="H339" s="98"/>
      <c r="I339" s="64">
        <f>AD260</f>
        <v>0</v>
      </c>
      <c r="J339" s="65">
        <f>AF260</f>
        <v>0</v>
      </c>
      <c r="K339" s="66" t="str">
        <f>IF($I339/3&lt;=K$323,IF(($J339/3+1)&gt;K$323,"X",""),"")</f>
        <v/>
      </c>
      <c r="L339" s="189" t="str">
        <f>IF($I339/3&lt;=L$323,IF(($J339/3+1)&gt;L$323,"X",""),"")</f>
        <v/>
      </c>
      <c r="M339" s="189" t="str">
        <f t="shared" si="1"/>
        <v/>
      </c>
      <c r="N339" s="67" t="str">
        <f t="shared" ref="N339:AI339" si="9">IF($I339/3&lt;=N$323,IF(($J339/3+1)&gt;N$323,"X",""),"")</f>
        <v/>
      </c>
      <c r="O339" s="68" t="str">
        <f t="shared" si="9"/>
        <v/>
      </c>
      <c r="P339" s="66" t="str">
        <f t="shared" si="9"/>
        <v/>
      </c>
      <c r="Q339" s="67" t="str">
        <f t="shared" si="9"/>
        <v/>
      </c>
      <c r="R339" s="67" t="str">
        <f t="shared" si="9"/>
        <v/>
      </c>
      <c r="S339" s="68" t="str">
        <f t="shared" si="9"/>
        <v/>
      </c>
      <c r="T339" s="66" t="str">
        <f t="shared" si="9"/>
        <v/>
      </c>
      <c r="U339" s="67" t="str">
        <f t="shared" si="9"/>
        <v/>
      </c>
      <c r="V339" s="67" t="str">
        <f t="shared" si="9"/>
        <v/>
      </c>
      <c r="W339" s="68" t="str">
        <f t="shared" si="9"/>
        <v/>
      </c>
      <c r="X339" s="66" t="str">
        <f t="shared" si="9"/>
        <v/>
      </c>
      <c r="Y339" s="67" t="str">
        <f t="shared" si="9"/>
        <v/>
      </c>
      <c r="Z339" s="67" t="str">
        <f t="shared" si="9"/>
        <v/>
      </c>
      <c r="AA339" s="68" t="str">
        <f t="shared" si="9"/>
        <v/>
      </c>
      <c r="AB339" s="66" t="str">
        <f t="shared" si="9"/>
        <v/>
      </c>
      <c r="AC339" s="67" t="str">
        <f t="shared" si="9"/>
        <v/>
      </c>
      <c r="AD339" s="67" t="str">
        <f t="shared" si="9"/>
        <v/>
      </c>
      <c r="AE339" s="68" t="str">
        <f t="shared" si="9"/>
        <v/>
      </c>
      <c r="AF339" s="66" t="str">
        <f t="shared" si="9"/>
        <v/>
      </c>
      <c r="AG339" s="67" t="str">
        <f t="shared" si="9"/>
        <v/>
      </c>
      <c r="AH339" s="67" t="str">
        <f t="shared" si="9"/>
        <v/>
      </c>
      <c r="AI339" s="68" t="str">
        <f t="shared" si="9"/>
        <v/>
      </c>
      <c r="AJ339" s="39"/>
    </row>
    <row r="340" spans="1:36" ht="3" customHeight="1" x14ac:dyDescent="0.25">
      <c r="A340" s="39"/>
      <c r="B340" s="42"/>
      <c r="C340" s="40"/>
      <c r="D340" s="40"/>
      <c r="E340" s="40"/>
      <c r="F340" s="40"/>
      <c r="G340" s="40"/>
      <c r="H340" s="40"/>
      <c r="I340" s="69"/>
      <c r="J340" s="69"/>
      <c r="K340" s="70"/>
      <c r="L340" s="69"/>
      <c r="M340" s="69"/>
      <c r="N340" s="69"/>
      <c r="O340" s="71"/>
      <c r="P340" s="70"/>
      <c r="Q340" s="69"/>
      <c r="R340" s="69"/>
      <c r="S340" s="71"/>
      <c r="T340" s="70"/>
      <c r="U340" s="69"/>
      <c r="V340" s="69"/>
      <c r="W340" s="71"/>
      <c r="X340" s="70"/>
      <c r="Y340" s="69"/>
      <c r="Z340" s="69"/>
      <c r="AA340" s="71"/>
      <c r="AB340" s="70"/>
      <c r="AC340" s="69"/>
      <c r="AD340" s="69"/>
      <c r="AE340" s="71"/>
      <c r="AF340" s="70"/>
      <c r="AG340" s="69"/>
      <c r="AH340" s="69"/>
      <c r="AI340" s="71"/>
      <c r="AJ340" s="39"/>
    </row>
    <row r="341" spans="1:36" ht="15.75" customHeight="1" x14ac:dyDescent="0.25">
      <c r="A341" s="39"/>
      <c r="B341" s="63" t="str">
        <f>C262</f>
        <v/>
      </c>
      <c r="C341" s="96"/>
      <c r="D341" s="97"/>
      <c r="E341" s="97"/>
      <c r="F341" s="97"/>
      <c r="G341" s="97"/>
      <c r="H341" s="98"/>
      <c r="I341" s="64">
        <f>AD262</f>
        <v>0</v>
      </c>
      <c r="J341" s="65">
        <f>AF262</f>
        <v>0</v>
      </c>
      <c r="K341" s="66" t="str">
        <f>IF($I341/3&lt;=K$323,IF(($J341/3+1)&gt;K$323,"X",""),"")</f>
        <v/>
      </c>
      <c r="L341" s="189" t="str">
        <f>IF($I341/3&lt;=L$323,IF(($J341/3+1)&gt;L$323,"X",""),"")</f>
        <v/>
      </c>
      <c r="M341" s="189" t="str">
        <f t="shared" si="1"/>
        <v/>
      </c>
      <c r="N341" s="67" t="str">
        <f t="shared" ref="N341:AI341" si="10">IF($I341/3&lt;=N$323,IF(($J341/3+1)&gt;N$323,"X",""),"")</f>
        <v/>
      </c>
      <c r="O341" s="68" t="str">
        <f t="shared" si="10"/>
        <v/>
      </c>
      <c r="P341" s="66" t="str">
        <f t="shared" si="10"/>
        <v/>
      </c>
      <c r="Q341" s="67" t="str">
        <f t="shared" si="10"/>
        <v/>
      </c>
      <c r="R341" s="67" t="str">
        <f t="shared" si="10"/>
        <v/>
      </c>
      <c r="S341" s="68" t="str">
        <f t="shared" si="10"/>
        <v/>
      </c>
      <c r="T341" s="66" t="str">
        <f t="shared" si="10"/>
        <v/>
      </c>
      <c r="U341" s="67" t="str">
        <f t="shared" si="10"/>
        <v/>
      </c>
      <c r="V341" s="67" t="str">
        <f t="shared" si="10"/>
        <v/>
      </c>
      <c r="W341" s="68" t="str">
        <f t="shared" si="10"/>
        <v/>
      </c>
      <c r="X341" s="66" t="str">
        <f t="shared" si="10"/>
        <v/>
      </c>
      <c r="Y341" s="67" t="str">
        <f t="shared" si="10"/>
        <v/>
      </c>
      <c r="Z341" s="67" t="str">
        <f t="shared" si="10"/>
        <v/>
      </c>
      <c r="AA341" s="68" t="str">
        <f t="shared" si="10"/>
        <v/>
      </c>
      <c r="AB341" s="66" t="str">
        <f t="shared" si="10"/>
        <v/>
      </c>
      <c r="AC341" s="67" t="str">
        <f t="shared" si="10"/>
        <v/>
      </c>
      <c r="AD341" s="67" t="str">
        <f t="shared" si="10"/>
        <v/>
      </c>
      <c r="AE341" s="68" t="str">
        <f t="shared" si="10"/>
        <v/>
      </c>
      <c r="AF341" s="66" t="str">
        <f t="shared" si="10"/>
        <v/>
      </c>
      <c r="AG341" s="67" t="str">
        <f t="shared" si="10"/>
        <v/>
      </c>
      <c r="AH341" s="67" t="str">
        <f t="shared" si="10"/>
        <v/>
      </c>
      <c r="AI341" s="68" t="str">
        <f t="shared" si="10"/>
        <v/>
      </c>
      <c r="AJ341" s="39"/>
    </row>
    <row r="342" spans="1:36" ht="3" customHeight="1" x14ac:dyDescent="0.25">
      <c r="A342" s="39"/>
      <c r="B342" s="42"/>
      <c r="C342" s="40"/>
      <c r="D342" s="40"/>
      <c r="E342" s="40"/>
      <c r="F342" s="40"/>
      <c r="G342" s="40"/>
      <c r="H342" s="40"/>
      <c r="I342" s="69"/>
      <c r="J342" s="69"/>
      <c r="K342" s="70"/>
      <c r="L342" s="69"/>
      <c r="M342" s="69"/>
      <c r="N342" s="69"/>
      <c r="O342" s="71"/>
      <c r="P342" s="70"/>
      <c r="Q342" s="69"/>
      <c r="R342" s="69"/>
      <c r="S342" s="71"/>
      <c r="T342" s="70"/>
      <c r="U342" s="69"/>
      <c r="V342" s="69"/>
      <c r="W342" s="71"/>
      <c r="X342" s="70"/>
      <c r="Y342" s="69"/>
      <c r="Z342" s="69"/>
      <c r="AA342" s="71"/>
      <c r="AB342" s="70"/>
      <c r="AC342" s="69"/>
      <c r="AD342" s="69"/>
      <c r="AE342" s="71"/>
      <c r="AF342" s="70"/>
      <c r="AG342" s="69"/>
      <c r="AH342" s="69"/>
      <c r="AI342" s="71"/>
      <c r="AJ342" s="39"/>
    </row>
    <row r="343" spans="1:36" ht="15.75" customHeight="1" x14ac:dyDescent="0.25">
      <c r="A343" s="39"/>
      <c r="B343" s="63" t="str">
        <f>C264</f>
        <v/>
      </c>
      <c r="C343" s="96"/>
      <c r="D343" s="97"/>
      <c r="E343" s="97"/>
      <c r="F343" s="97"/>
      <c r="G343" s="97"/>
      <c r="H343" s="98"/>
      <c r="I343" s="64">
        <f>AD264</f>
        <v>0</v>
      </c>
      <c r="J343" s="65">
        <f>AF264</f>
        <v>0</v>
      </c>
      <c r="K343" s="66" t="str">
        <f>IF($I343/3&lt;=K$323,IF(($J343/3+1)&gt;K$323,"X",""),"")</f>
        <v/>
      </c>
      <c r="L343" s="189" t="str">
        <f>IF($I343/3&lt;=L$323,IF(($J343/3+1)&gt;L$323,"X",""),"")</f>
        <v/>
      </c>
      <c r="M343" s="189" t="str">
        <f t="shared" si="1"/>
        <v/>
      </c>
      <c r="N343" s="67" t="str">
        <f t="shared" ref="N343:AI343" si="11">IF($I343/3&lt;=N$323,IF(($J343/3+1)&gt;N$323,"X",""),"")</f>
        <v/>
      </c>
      <c r="O343" s="68" t="str">
        <f t="shared" si="11"/>
        <v/>
      </c>
      <c r="P343" s="66" t="str">
        <f t="shared" si="11"/>
        <v/>
      </c>
      <c r="Q343" s="67" t="str">
        <f t="shared" si="11"/>
        <v/>
      </c>
      <c r="R343" s="67" t="str">
        <f t="shared" si="11"/>
        <v/>
      </c>
      <c r="S343" s="68" t="str">
        <f t="shared" si="11"/>
        <v/>
      </c>
      <c r="T343" s="66" t="str">
        <f t="shared" si="11"/>
        <v/>
      </c>
      <c r="U343" s="67" t="str">
        <f t="shared" si="11"/>
        <v/>
      </c>
      <c r="V343" s="67" t="str">
        <f t="shared" si="11"/>
        <v/>
      </c>
      <c r="W343" s="68" t="str">
        <f t="shared" si="11"/>
        <v/>
      </c>
      <c r="X343" s="66" t="str">
        <f t="shared" si="11"/>
        <v/>
      </c>
      <c r="Y343" s="67" t="str">
        <f t="shared" si="11"/>
        <v/>
      </c>
      <c r="Z343" s="67" t="str">
        <f t="shared" si="11"/>
        <v/>
      </c>
      <c r="AA343" s="68" t="str">
        <f t="shared" si="11"/>
        <v/>
      </c>
      <c r="AB343" s="66" t="str">
        <f t="shared" si="11"/>
        <v/>
      </c>
      <c r="AC343" s="67" t="str">
        <f t="shared" si="11"/>
        <v/>
      </c>
      <c r="AD343" s="67" t="str">
        <f t="shared" si="11"/>
        <v/>
      </c>
      <c r="AE343" s="68" t="str">
        <f t="shared" si="11"/>
        <v/>
      </c>
      <c r="AF343" s="66" t="str">
        <f t="shared" si="11"/>
        <v/>
      </c>
      <c r="AG343" s="67" t="str">
        <f t="shared" si="11"/>
        <v/>
      </c>
      <c r="AH343" s="67" t="str">
        <f t="shared" si="11"/>
        <v/>
      </c>
      <c r="AI343" s="68" t="str">
        <f t="shared" si="11"/>
        <v/>
      </c>
      <c r="AJ343" s="39"/>
    </row>
    <row r="344" spans="1:36" ht="3" customHeight="1" x14ac:dyDescent="0.25">
      <c r="A344" s="39"/>
      <c r="B344" s="42"/>
      <c r="C344" s="40"/>
      <c r="D344" s="40"/>
      <c r="E344" s="40"/>
      <c r="F344" s="40"/>
      <c r="G344" s="40"/>
      <c r="H344" s="40"/>
      <c r="I344" s="69"/>
      <c r="J344" s="69"/>
      <c r="K344" s="70"/>
      <c r="L344" s="69"/>
      <c r="M344" s="69"/>
      <c r="N344" s="69"/>
      <c r="O344" s="71"/>
      <c r="P344" s="70"/>
      <c r="Q344" s="69"/>
      <c r="R344" s="69"/>
      <c r="S344" s="71"/>
      <c r="T344" s="70"/>
      <c r="U344" s="69"/>
      <c r="V344" s="69"/>
      <c r="W344" s="71"/>
      <c r="X344" s="70"/>
      <c r="Y344" s="69"/>
      <c r="Z344" s="69"/>
      <c r="AA344" s="71"/>
      <c r="AB344" s="70"/>
      <c r="AC344" s="69"/>
      <c r="AD344" s="69"/>
      <c r="AE344" s="71"/>
      <c r="AF344" s="70"/>
      <c r="AG344" s="69"/>
      <c r="AH344" s="69"/>
      <c r="AI344" s="71"/>
      <c r="AJ344" s="39"/>
    </row>
    <row r="345" spans="1:36" ht="15.75" customHeight="1" x14ac:dyDescent="0.25">
      <c r="A345" s="39"/>
      <c r="B345" s="63" t="str">
        <f>C266</f>
        <v/>
      </c>
      <c r="C345" s="96"/>
      <c r="D345" s="97"/>
      <c r="E345" s="97"/>
      <c r="F345" s="97"/>
      <c r="G345" s="97"/>
      <c r="H345" s="98"/>
      <c r="I345" s="64">
        <f>AD266</f>
        <v>0</v>
      </c>
      <c r="J345" s="65">
        <f>AF266</f>
        <v>0</v>
      </c>
      <c r="K345" s="66" t="str">
        <f>IF($I345/3&lt;=K$323,IF(($J345/3+1)&gt;K$323,"X",""),"")</f>
        <v/>
      </c>
      <c r="L345" s="189" t="str">
        <f>IF($I345/3&lt;=L$323,IF(($J345/3+1)&gt;L$323,"X",""),"")</f>
        <v/>
      </c>
      <c r="M345" s="189" t="str">
        <f t="shared" si="1"/>
        <v/>
      </c>
      <c r="N345" s="67" t="str">
        <f t="shared" ref="N345:AI345" si="12">IF($I345/3&lt;=N$323,IF(($J345/3+1)&gt;N$323,"X",""),"")</f>
        <v/>
      </c>
      <c r="O345" s="68" t="str">
        <f t="shared" si="12"/>
        <v/>
      </c>
      <c r="P345" s="66" t="str">
        <f t="shared" si="12"/>
        <v/>
      </c>
      <c r="Q345" s="67" t="str">
        <f t="shared" si="12"/>
        <v/>
      </c>
      <c r="R345" s="67" t="str">
        <f t="shared" si="12"/>
        <v/>
      </c>
      <c r="S345" s="68" t="str">
        <f t="shared" si="12"/>
        <v/>
      </c>
      <c r="T345" s="66" t="str">
        <f t="shared" si="12"/>
        <v/>
      </c>
      <c r="U345" s="67" t="str">
        <f t="shared" si="12"/>
        <v/>
      </c>
      <c r="V345" s="67" t="str">
        <f t="shared" si="12"/>
        <v/>
      </c>
      <c r="W345" s="68" t="str">
        <f t="shared" si="12"/>
        <v/>
      </c>
      <c r="X345" s="66" t="str">
        <f t="shared" si="12"/>
        <v/>
      </c>
      <c r="Y345" s="67" t="str">
        <f t="shared" si="12"/>
        <v/>
      </c>
      <c r="Z345" s="67" t="str">
        <f t="shared" si="12"/>
        <v/>
      </c>
      <c r="AA345" s="68" t="str">
        <f t="shared" si="12"/>
        <v/>
      </c>
      <c r="AB345" s="66" t="str">
        <f t="shared" si="12"/>
        <v/>
      </c>
      <c r="AC345" s="67" t="str">
        <f t="shared" si="12"/>
        <v/>
      </c>
      <c r="AD345" s="67" t="str">
        <f t="shared" si="12"/>
        <v/>
      </c>
      <c r="AE345" s="68" t="str">
        <f t="shared" si="12"/>
        <v/>
      </c>
      <c r="AF345" s="66" t="str">
        <f t="shared" si="12"/>
        <v/>
      </c>
      <c r="AG345" s="67" t="str">
        <f t="shared" si="12"/>
        <v/>
      </c>
      <c r="AH345" s="67" t="str">
        <f t="shared" si="12"/>
        <v/>
      </c>
      <c r="AI345" s="68" t="str">
        <f t="shared" si="12"/>
        <v/>
      </c>
      <c r="AJ345" s="39"/>
    </row>
    <row r="346" spans="1:36" ht="3" customHeight="1" x14ac:dyDescent="0.25">
      <c r="A346" s="39"/>
      <c r="B346" s="42"/>
      <c r="C346" s="40"/>
      <c r="D346" s="40"/>
      <c r="E346" s="40"/>
      <c r="F346" s="40"/>
      <c r="G346" s="40"/>
      <c r="H346" s="40"/>
      <c r="I346" s="69"/>
      <c r="J346" s="69"/>
      <c r="K346" s="70"/>
      <c r="L346" s="69"/>
      <c r="M346" s="69"/>
      <c r="N346" s="69"/>
      <c r="O346" s="71"/>
      <c r="P346" s="70"/>
      <c r="Q346" s="69"/>
      <c r="R346" s="69"/>
      <c r="S346" s="71"/>
      <c r="T346" s="70"/>
      <c r="U346" s="69"/>
      <c r="V346" s="69"/>
      <c r="W346" s="71"/>
      <c r="X346" s="70"/>
      <c r="Y346" s="69"/>
      <c r="Z346" s="69"/>
      <c r="AA346" s="71"/>
      <c r="AB346" s="70"/>
      <c r="AC346" s="69"/>
      <c r="AD346" s="69"/>
      <c r="AE346" s="71"/>
      <c r="AF346" s="70"/>
      <c r="AG346" s="69"/>
      <c r="AH346" s="69"/>
      <c r="AI346" s="71"/>
      <c r="AJ346" s="39"/>
    </row>
    <row r="347" spans="1:36" ht="15.75" customHeight="1" x14ac:dyDescent="0.25">
      <c r="A347" s="39"/>
      <c r="B347" s="63" t="str">
        <f>C268</f>
        <v/>
      </c>
      <c r="C347" s="96"/>
      <c r="D347" s="97"/>
      <c r="E347" s="97"/>
      <c r="F347" s="97"/>
      <c r="G347" s="97"/>
      <c r="H347" s="98"/>
      <c r="I347" s="64">
        <f>AD268</f>
        <v>0</v>
      </c>
      <c r="J347" s="65">
        <f>AF268</f>
        <v>0</v>
      </c>
      <c r="K347" s="66" t="str">
        <f>IF($I347/3&lt;=K$323,IF(($J347/3+1)&gt;K$323,"X",""),"")</f>
        <v/>
      </c>
      <c r="L347" s="189" t="str">
        <f>IF($I347/3&lt;=L$323,IF(($J347/3+1)&gt;L$323,"X",""),"")</f>
        <v/>
      </c>
      <c r="M347" s="189" t="str">
        <f t="shared" si="1"/>
        <v/>
      </c>
      <c r="N347" s="67" t="str">
        <f t="shared" ref="N347:AI347" si="13">IF($I347/3&lt;=N$323,IF(($J347/3+1)&gt;N$323,"X",""),"")</f>
        <v/>
      </c>
      <c r="O347" s="68" t="str">
        <f t="shared" si="13"/>
        <v/>
      </c>
      <c r="P347" s="66" t="str">
        <f t="shared" si="13"/>
        <v/>
      </c>
      <c r="Q347" s="67" t="str">
        <f t="shared" si="13"/>
        <v/>
      </c>
      <c r="R347" s="67" t="str">
        <f t="shared" si="13"/>
        <v/>
      </c>
      <c r="S347" s="68" t="str">
        <f t="shared" si="13"/>
        <v/>
      </c>
      <c r="T347" s="66" t="str">
        <f t="shared" si="13"/>
        <v/>
      </c>
      <c r="U347" s="67" t="str">
        <f t="shared" si="13"/>
        <v/>
      </c>
      <c r="V347" s="67" t="str">
        <f t="shared" si="13"/>
        <v/>
      </c>
      <c r="W347" s="68" t="str">
        <f t="shared" si="13"/>
        <v/>
      </c>
      <c r="X347" s="66" t="str">
        <f t="shared" si="13"/>
        <v/>
      </c>
      <c r="Y347" s="67" t="str">
        <f t="shared" si="13"/>
        <v/>
      </c>
      <c r="Z347" s="67" t="str">
        <f t="shared" si="13"/>
        <v/>
      </c>
      <c r="AA347" s="68" t="str">
        <f t="shared" si="13"/>
        <v/>
      </c>
      <c r="AB347" s="66" t="str">
        <f t="shared" si="13"/>
        <v/>
      </c>
      <c r="AC347" s="67" t="str">
        <f t="shared" si="13"/>
        <v/>
      </c>
      <c r="AD347" s="67" t="str">
        <f t="shared" si="13"/>
        <v/>
      </c>
      <c r="AE347" s="68" t="str">
        <f t="shared" si="13"/>
        <v/>
      </c>
      <c r="AF347" s="66" t="str">
        <f t="shared" si="13"/>
        <v/>
      </c>
      <c r="AG347" s="67" t="str">
        <f t="shared" si="13"/>
        <v/>
      </c>
      <c r="AH347" s="67" t="str">
        <f t="shared" si="13"/>
        <v/>
      </c>
      <c r="AI347" s="68" t="str">
        <f t="shared" si="13"/>
        <v/>
      </c>
      <c r="AJ347" s="39"/>
    </row>
    <row r="348" spans="1:36" ht="2.7" customHeight="1" x14ac:dyDescent="0.25">
      <c r="A348" s="39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3"/>
      <c r="Y348" s="73"/>
      <c r="Z348" s="73"/>
      <c r="AA348" s="73"/>
      <c r="AB348" s="73"/>
      <c r="AC348" s="73"/>
      <c r="AD348" s="73"/>
      <c r="AE348" s="73"/>
      <c r="AF348" s="73"/>
      <c r="AG348" s="69"/>
      <c r="AH348" s="74"/>
      <c r="AI348" s="74"/>
      <c r="AJ348" s="39"/>
    </row>
    <row r="349" spans="1:36" ht="15.75" customHeight="1" x14ac:dyDescent="0.25">
      <c r="A349" s="39"/>
      <c r="B349" s="39"/>
      <c r="C349" s="39"/>
      <c r="D349" s="40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</row>
    <row r="350" spans="1:36" ht="15.75" customHeight="1" x14ac:dyDescent="0.25">
      <c r="A350" s="39"/>
      <c r="B350" s="39"/>
      <c r="C350" s="39"/>
      <c r="D350" s="40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</row>
    <row r="351" spans="1:36" ht="15.75" customHeight="1" x14ac:dyDescent="0.25">
      <c r="A351" s="39"/>
      <c r="B351" s="39"/>
      <c r="C351" s="39"/>
      <c r="D351" s="40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</row>
    <row r="352" spans="1:36" ht="15.75" customHeight="1" x14ac:dyDescent="0.25">
      <c r="A352" s="39"/>
      <c r="B352" s="39"/>
      <c r="C352" s="39"/>
      <c r="D352" s="40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</row>
    <row r="353" spans="1:36" ht="15.75" customHeight="1" x14ac:dyDescent="0.25">
      <c r="A353" s="39"/>
      <c r="B353" s="39"/>
      <c r="C353" s="39"/>
      <c r="D353" s="40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</row>
    <row r="354" spans="1:36" ht="15.75" customHeight="1" x14ac:dyDescent="0.25">
      <c r="A354" s="39"/>
      <c r="B354" s="39"/>
      <c r="C354" s="39"/>
      <c r="D354" s="40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</row>
    <row r="355" spans="1:36" ht="15.75" customHeight="1" x14ac:dyDescent="0.25">
      <c r="A355" s="39"/>
      <c r="B355" s="39"/>
      <c r="C355" s="39"/>
      <c r="D355" s="40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</row>
    <row r="356" spans="1:36" ht="15.75" customHeight="1" x14ac:dyDescent="0.25">
      <c r="A356" s="39"/>
      <c r="B356" s="39"/>
      <c r="C356" s="39"/>
      <c r="D356" s="40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</row>
    <row r="357" spans="1:36" ht="15.75" customHeight="1" x14ac:dyDescent="0.25">
      <c r="A357" s="39"/>
      <c r="B357" s="39"/>
      <c r="C357" s="39"/>
      <c r="D357" s="40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</row>
    <row r="358" spans="1:36" ht="15.75" customHeight="1" x14ac:dyDescent="0.25">
      <c r="A358" s="39"/>
      <c r="B358" s="39"/>
      <c r="C358" s="39"/>
      <c r="D358" s="40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</row>
    <row r="359" spans="1:36" ht="15.75" customHeight="1" x14ac:dyDescent="0.25">
      <c r="A359" s="39"/>
      <c r="B359" s="39"/>
      <c r="C359" s="39"/>
      <c r="D359" s="40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</row>
    <row r="360" spans="1:36" ht="15.75" customHeight="1" x14ac:dyDescent="0.25">
      <c r="A360" s="39"/>
      <c r="B360" s="39"/>
      <c r="C360" s="39"/>
      <c r="D360" s="40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</row>
    <row r="361" spans="1:36" ht="15.75" customHeight="1" x14ac:dyDescent="0.25">
      <c r="A361" s="39"/>
      <c r="B361" s="39"/>
      <c r="C361" s="39"/>
      <c r="D361" s="40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</row>
    <row r="362" spans="1:36" ht="15.75" customHeight="1" x14ac:dyDescent="0.25">
      <c r="A362" s="39"/>
      <c r="B362" s="39"/>
      <c r="C362" s="39"/>
      <c r="D362" s="40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</row>
    <row r="363" spans="1:36" ht="15.75" customHeight="1" x14ac:dyDescent="0.25">
      <c r="A363" s="39"/>
      <c r="B363" s="39"/>
      <c r="C363" s="39"/>
      <c r="D363" s="40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</row>
    <row r="364" spans="1:36" ht="15.75" customHeight="1" x14ac:dyDescent="0.25">
      <c r="A364" s="39"/>
      <c r="B364" s="39"/>
      <c r="C364" s="39"/>
      <c r="D364" s="40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</row>
    <row r="365" spans="1:36" ht="15.75" customHeight="1" x14ac:dyDescent="0.25">
      <c r="A365" s="39"/>
      <c r="B365" s="39"/>
      <c r="C365" s="39"/>
      <c r="D365" s="40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</row>
    <row r="366" spans="1:36" ht="15.75" customHeight="1" x14ac:dyDescent="0.25">
      <c r="A366" s="39"/>
      <c r="B366" s="39"/>
      <c r="C366" s="39"/>
      <c r="D366" s="40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</row>
  </sheetData>
  <sheetProtection sheet="1" selectLockedCells="1"/>
  <mergeCells count="354">
    <mergeCell ref="B62:K64"/>
    <mergeCell ref="B77:AI79"/>
    <mergeCell ref="B75:W75"/>
    <mergeCell ref="AA75:AE75"/>
    <mergeCell ref="AF75:AI75"/>
    <mergeCell ref="B81:AI81"/>
    <mergeCell ref="B108:AI108"/>
    <mergeCell ref="AA234:AE234"/>
    <mergeCell ref="AF234:AI234"/>
    <mergeCell ref="B66:E72"/>
    <mergeCell ref="M66:AI66"/>
    <mergeCell ref="M68:AI68"/>
    <mergeCell ref="M70:AI70"/>
    <mergeCell ref="M72:AI72"/>
    <mergeCell ref="F68:K68"/>
    <mergeCell ref="F70:K70"/>
    <mergeCell ref="F72:K72"/>
    <mergeCell ref="B159:AI179"/>
    <mergeCell ref="AA153:AE153"/>
    <mergeCell ref="B110:AI122"/>
    <mergeCell ref="B128:AI148"/>
    <mergeCell ref="G150:V150"/>
    <mergeCell ref="G106:V106"/>
    <mergeCell ref="G124:V124"/>
    <mergeCell ref="Y2:AD2"/>
    <mergeCell ref="AE2:AI2"/>
    <mergeCell ref="B30:J34"/>
    <mergeCell ref="B42:K42"/>
    <mergeCell ref="B48:K48"/>
    <mergeCell ref="B50:K50"/>
    <mergeCell ref="B52:K52"/>
    <mergeCell ref="AG52:AI52"/>
    <mergeCell ref="AG48:AI48"/>
    <mergeCell ref="M22:AB22"/>
    <mergeCell ref="AC24:AI24"/>
    <mergeCell ref="M24:X24"/>
    <mergeCell ref="Y24:AB24"/>
    <mergeCell ref="M30:AI40"/>
    <mergeCell ref="AC22:AI22"/>
    <mergeCell ref="B56:K56"/>
    <mergeCell ref="M62:AI64"/>
    <mergeCell ref="C325:H325"/>
    <mergeCell ref="L325:M325"/>
    <mergeCell ref="B321:H321"/>
    <mergeCell ref="I321:J321"/>
    <mergeCell ref="K321:O321"/>
    <mergeCell ref="P321:S321"/>
    <mergeCell ref="T321:W321"/>
    <mergeCell ref="X321:AA321"/>
    <mergeCell ref="C323:H323"/>
    <mergeCell ref="L323:M323"/>
    <mergeCell ref="AB258:AC258"/>
    <mergeCell ref="E262:AA262"/>
    <mergeCell ref="AB262:AC262"/>
    <mergeCell ref="AF262:AG262"/>
    <mergeCell ref="AH262:AI262"/>
    <mergeCell ref="E258:AA258"/>
    <mergeCell ref="E260:AA260"/>
    <mergeCell ref="AB260:AC260"/>
    <mergeCell ref="B236:AI236"/>
    <mergeCell ref="B231:F231"/>
    <mergeCell ref="B83:AI104"/>
    <mergeCell ref="B217:AI217"/>
    <mergeCell ref="C250:D250"/>
    <mergeCell ref="B155:AI155"/>
    <mergeCell ref="B181:F181"/>
    <mergeCell ref="C258:D258"/>
    <mergeCell ref="C260:D260"/>
    <mergeCell ref="C262:D262"/>
    <mergeCell ref="AH258:AI258"/>
    <mergeCell ref="AD260:AE260"/>
    <mergeCell ref="AF260:AG260"/>
    <mergeCell ref="AH260:AI260"/>
    <mergeCell ref="AD262:AE262"/>
    <mergeCell ref="AD258:AE258"/>
    <mergeCell ref="AF258:AG258"/>
    <mergeCell ref="B219:AI229"/>
    <mergeCell ref="B157:AI157"/>
    <mergeCell ref="B185:AI195"/>
    <mergeCell ref="B183:AI183"/>
    <mergeCell ref="B197:F197"/>
    <mergeCell ref="B215:F215"/>
    <mergeCell ref="AH244:AI244"/>
    <mergeCell ref="AH242:AI242"/>
    <mergeCell ref="AF246:AG246"/>
    <mergeCell ref="B234:Z234"/>
    <mergeCell ref="AH246:AI246"/>
    <mergeCell ref="B106:F106"/>
    <mergeCell ref="B124:F124"/>
    <mergeCell ref="B150:F150"/>
    <mergeCell ref="B126:AI126"/>
    <mergeCell ref="AF153:AI153"/>
    <mergeCell ref="B153:W153"/>
    <mergeCell ref="B201:AI213"/>
    <mergeCell ref="G181:V181"/>
    <mergeCell ref="G231:V231"/>
    <mergeCell ref="G215:V215"/>
    <mergeCell ref="G197:V197"/>
    <mergeCell ref="L347:M347"/>
    <mergeCell ref="C343:H343"/>
    <mergeCell ref="L343:M343"/>
    <mergeCell ref="C345:H345"/>
    <mergeCell ref="L345:M345"/>
    <mergeCell ref="B26:K26"/>
    <mergeCell ref="M26:O26"/>
    <mergeCell ref="P26:X26"/>
    <mergeCell ref="Y26:AI26"/>
    <mergeCell ref="M28:X28"/>
    <mergeCell ref="Y28:AC28"/>
    <mergeCell ref="AD28:AI28"/>
    <mergeCell ref="AB321:AE321"/>
    <mergeCell ref="AF321:AI321"/>
    <mergeCell ref="AF254:AG254"/>
    <mergeCell ref="AH254:AI254"/>
    <mergeCell ref="AH250:AI250"/>
    <mergeCell ref="B199:AI199"/>
    <mergeCell ref="C252:D252"/>
    <mergeCell ref="B319:AI319"/>
    <mergeCell ref="C339:H339"/>
    <mergeCell ref="L339:M339"/>
    <mergeCell ref="C341:H341"/>
    <mergeCell ref="L341:M341"/>
    <mergeCell ref="L337:M337"/>
    <mergeCell ref="C333:H333"/>
    <mergeCell ref="L333:M333"/>
    <mergeCell ref="AH248:AI248"/>
    <mergeCell ref="AD250:AE250"/>
    <mergeCell ref="AF250:AG250"/>
    <mergeCell ref="C327:H327"/>
    <mergeCell ref="L327:M327"/>
    <mergeCell ref="C329:H329"/>
    <mergeCell ref="L329:M329"/>
    <mergeCell ref="C331:H331"/>
    <mergeCell ref="L331:M331"/>
    <mergeCell ref="AH256:AI256"/>
    <mergeCell ref="AD252:AE252"/>
    <mergeCell ref="AF252:AG252"/>
    <mergeCell ref="AB268:AC268"/>
    <mergeCell ref="E268:AA268"/>
    <mergeCell ref="E266:AA266"/>
    <mergeCell ref="AB266:AC266"/>
    <mergeCell ref="C266:D266"/>
    <mergeCell ref="C284:D284"/>
    <mergeCell ref="C286:D286"/>
    <mergeCell ref="E284:K284"/>
    <mergeCell ref="AH264:AI264"/>
    <mergeCell ref="C347:H347"/>
    <mergeCell ref="C335:H335"/>
    <mergeCell ref="L335:M335"/>
    <mergeCell ref="C337:H337"/>
    <mergeCell ref="E248:AA248"/>
    <mergeCell ref="E250:AA250"/>
    <mergeCell ref="C256:D256"/>
    <mergeCell ref="B238:AI238"/>
    <mergeCell ref="B242:K242"/>
    <mergeCell ref="AB246:AC246"/>
    <mergeCell ref="AD242:AG242"/>
    <mergeCell ref="AH252:AI252"/>
    <mergeCell ref="AF256:AG256"/>
    <mergeCell ref="AB244:AC244"/>
    <mergeCell ref="E252:AA252"/>
    <mergeCell ref="AE240:AF240"/>
    <mergeCell ref="AD256:AE256"/>
    <mergeCell ref="C246:D246"/>
    <mergeCell ref="C248:D248"/>
    <mergeCell ref="C244:D244"/>
    <mergeCell ref="E254:AA254"/>
    <mergeCell ref="C254:D254"/>
    <mergeCell ref="AD254:AE254"/>
    <mergeCell ref="AD246:AE246"/>
    <mergeCell ref="B60:K60"/>
    <mergeCell ref="M52:N52"/>
    <mergeCell ref="AG50:AI50"/>
    <mergeCell ref="M56:N56"/>
    <mergeCell ref="R44:Z44"/>
    <mergeCell ref="B46:K46"/>
    <mergeCell ref="B44:K44"/>
    <mergeCell ref="Q60:AE60"/>
    <mergeCell ref="S48:AF48"/>
    <mergeCell ref="S50:AF50"/>
    <mergeCell ref="S52:AF52"/>
    <mergeCell ref="W56:AF56"/>
    <mergeCell ref="AG56:AI56"/>
    <mergeCell ref="W54:AF54"/>
    <mergeCell ref="AF46:AI46"/>
    <mergeCell ref="M46:N46"/>
    <mergeCell ref="O46:R46"/>
    <mergeCell ref="O48:R48"/>
    <mergeCell ref="O50:R50"/>
    <mergeCell ref="O52:R52"/>
    <mergeCell ref="M44:P44"/>
    <mergeCell ref="AG58:AI58"/>
    <mergeCell ref="M60:O60"/>
    <mergeCell ref="W58:AF58"/>
    <mergeCell ref="AG54:AI54"/>
    <mergeCell ref="M14:AI14"/>
    <mergeCell ref="B14:K14"/>
    <mergeCell ref="M19:AI20"/>
    <mergeCell ref="AE8:AI8"/>
    <mergeCell ref="AE10:AI10"/>
    <mergeCell ref="AE12:AI12"/>
    <mergeCell ref="Y12:AD12"/>
    <mergeCell ref="B16:K16"/>
    <mergeCell ref="B8:W8"/>
    <mergeCell ref="B12:G12"/>
    <mergeCell ref="M16:AI17"/>
    <mergeCell ref="B19:K19"/>
    <mergeCell ref="Y10:AD10"/>
    <mergeCell ref="Y8:AD8"/>
    <mergeCell ref="B22:K22"/>
    <mergeCell ref="B54:K54"/>
    <mergeCell ref="M48:N48"/>
    <mergeCell ref="M50:N50"/>
    <mergeCell ref="S46:AE46"/>
    <mergeCell ref="E246:AA246"/>
    <mergeCell ref="O240:P240"/>
    <mergeCell ref="AD248:AE248"/>
    <mergeCell ref="AF248:AG248"/>
    <mergeCell ref="E244:AA244"/>
    <mergeCell ref="AD244:AE244"/>
    <mergeCell ref="AF244:AG244"/>
    <mergeCell ref="E272:K272"/>
    <mergeCell ref="AD264:AE264"/>
    <mergeCell ref="E256:AA256"/>
    <mergeCell ref="C274:D274"/>
    <mergeCell ref="AG272:AI272"/>
    <mergeCell ref="C268:D268"/>
    <mergeCell ref="AD266:AE266"/>
    <mergeCell ref="AF266:AG266"/>
    <mergeCell ref="AH266:AI266"/>
    <mergeCell ref="AD268:AE268"/>
    <mergeCell ref="AF268:AG268"/>
    <mergeCell ref="AH268:AI268"/>
    <mergeCell ref="C272:D272"/>
    <mergeCell ref="AC272:AF272"/>
    <mergeCell ref="Z274:AB274"/>
    <mergeCell ref="Z272:AB272"/>
    <mergeCell ref="AC274:AF274"/>
    <mergeCell ref="AG274:AI274"/>
    <mergeCell ref="E274:K274"/>
    <mergeCell ref="E276:K276"/>
    <mergeCell ref="AC286:AF286"/>
    <mergeCell ref="AG286:AI286"/>
    <mergeCell ref="E280:K280"/>
    <mergeCell ref="AG280:AI280"/>
    <mergeCell ref="AC282:AF282"/>
    <mergeCell ref="AG282:AI282"/>
    <mergeCell ref="L280:Y280"/>
    <mergeCell ref="Z280:AB280"/>
    <mergeCell ref="E282:K282"/>
    <mergeCell ref="L282:Y282"/>
    <mergeCell ref="Z282:AB282"/>
    <mergeCell ref="Z278:AB278"/>
    <mergeCell ref="AC278:AF278"/>
    <mergeCell ref="AG278:AI278"/>
    <mergeCell ref="E302:Y302"/>
    <mergeCell ref="C282:D282"/>
    <mergeCell ref="C276:D276"/>
    <mergeCell ref="C278:D278"/>
    <mergeCell ref="C280:D280"/>
    <mergeCell ref="L276:Y276"/>
    <mergeCell ref="Z276:AB276"/>
    <mergeCell ref="AC276:AF276"/>
    <mergeCell ref="AG276:AI276"/>
    <mergeCell ref="E278:K278"/>
    <mergeCell ref="AC280:AF280"/>
    <mergeCell ref="L278:Y278"/>
    <mergeCell ref="L284:Y284"/>
    <mergeCell ref="Z284:AB284"/>
    <mergeCell ref="AC284:AF284"/>
    <mergeCell ref="AG284:AI284"/>
    <mergeCell ref="E286:K286"/>
    <mergeCell ref="L286:Y286"/>
    <mergeCell ref="Z286:AB286"/>
    <mergeCell ref="AG292:AI292"/>
    <mergeCell ref="C288:D288"/>
    <mergeCell ref="C290:D290"/>
    <mergeCell ref="C292:D292"/>
    <mergeCell ref="E288:K288"/>
    <mergeCell ref="L288:Y288"/>
    <mergeCell ref="Z288:AB288"/>
    <mergeCell ref="AC288:AF288"/>
    <mergeCell ref="AG288:AI288"/>
    <mergeCell ref="E290:K290"/>
    <mergeCell ref="L290:Y290"/>
    <mergeCell ref="Z290:AB290"/>
    <mergeCell ref="AC290:AF290"/>
    <mergeCell ref="AG290:AI290"/>
    <mergeCell ref="E292:K292"/>
    <mergeCell ref="L292:Y292"/>
    <mergeCell ref="Z292:AB292"/>
    <mergeCell ref="AC292:AF292"/>
    <mergeCell ref="E304:Y304"/>
    <mergeCell ref="C302:D302"/>
    <mergeCell ref="Z302:AB302"/>
    <mergeCell ref="AC302:AF302"/>
    <mergeCell ref="AG294:AI294"/>
    <mergeCell ref="C296:D296"/>
    <mergeCell ref="Z296:AB296"/>
    <mergeCell ref="AC296:AF296"/>
    <mergeCell ref="AG296:AI296"/>
    <mergeCell ref="E296:Y296"/>
    <mergeCell ref="AG298:AI298"/>
    <mergeCell ref="C300:D300"/>
    <mergeCell ref="Z300:AB300"/>
    <mergeCell ref="AC300:AF300"/>
    <mergeCell ref="AG300:AI300"/>
    <mergeCell ref="E298:Y298"/>
    <mergeCell ref="E300:Y300"/>
    <mergeCell ref="C298:D298"/>
    <mergeCell ref="AG302:AI302"/>
    <mergeCell ref="B294:K294"/>
    <mergeCell ref="AC304:AF304"/>
    <mergeCell ref="C304:D304"/>
    <mergeCell ref="AG304:AI304"/>
    <mergeCell ref="C317:D317"/>
    <mergeCell ref="E317:AF317"/>
    <mergeCell ref="AG317:AI317"/>
    <mergeCell ref="B307:Z307"/>
    <mergeCell ref="AA307:AE307"/>
    <mergeCell ref="AF307:AI307"/>
    <mergeCell ref="B309:W309"/>
    <mergeCell ref="X309:AF309"/>
    <mergeCell ref="AG309:AI309"/>
    <mergeCell ref="C311:D311"/>
    <mergeCell ref="E311:AF311"/>
    <mergeCell ref="AG311:AI311"/>
    <mergeCell ref="C315:D315"/>
    <mergeCell ref="E315:AF315"/>
    <mergeCell ref="AG315:AI315"/>
    <mergeCell ref="C264:D264"/>
    <mergeCell ref="E264:AA264"/>
    <mergeCell ref="AG270:AI270"/>
    <mergeCell ref="X270:AF270"/>
    <mergeCell ref="B270:K270"/>
    <mergeCell ref="AF264:AG264"/>
    <mergeCell ref="F66:K66"/>
    <mergeCell ref="C313:D313"/>
    <mergeCell ref="E313:AF313"/>
    <mergeCell ref="AG313:AI313"/>
    <mergeCell ref="X294:AF294"/>
    <mergeCell ref="B240:N240"/>
    <mergeCell ref="R240:AD240"/>
    <mergeCell ref="Z298:AB298"/>
    <mergeCell ref="AC298:AF298"/>
    <mergeCell ref="AB264:AC264"/>
    <mergeCell ref="AB248:AC248"/>
    <mergeCell ref="AB250:AC250"/>
    <mergeCell ref="AB252:AC252"/>
    <mergeCell ref="AB254:AC254"/>
    <mergeCell ref="AB256:AC256"/>
    <mergeCell ref="L272:Y272"/>
    <mergeCell ref="L274:Y274"/>
    <mergeCell ref="Z304:AB304"/>
  </mergeCells>
  <conditionalFormatting sqref="P325:S325">
    <cfRule type="cellIs" dxfId="71" priority="186" operator="equal">
      <formula>"x"</formula>
    </cfRule>
  </conditionalFormatting>
  <conditionalFormatting sqref="K329:O329">
    <cfRule type="cellIs" dxfId="70" priority="114" operator="equal">
      <formula>"x"</formula>
    </cfRule>
  </conditionalFormatting>
  <conditionalFormatting sqref="K327:O327">
    <cfRule type="cellIs" dxfId="69" priority="71" operator="equal">
      <formula>"x"</formula>
    </cfRule>
  </conditionalFormatting>
  <conditionalFormatting sqref="K325:O325">
    <cfRule type="cellIs" dxfId="68" priority="70" operator="equal">
      <formula>"x"</formula>
    </cfRule>
  </conditionalFormatting>
  <conditionalFormatting sqref="K331:O331">
    <cfRule type="cellIs" dxfId="67" priority="69" operator="equal">
      <formula>"x"</formula>
    </cfRule>
  </conditionalFormatting>
  <conditionalFormatting sqref="K333:O333">
    <cfRule type="cellIs" dxfId="66" priority="68" operator="equal">
      <formula>"x"</formula>
    </cfRule>
  </conditionalFormatting>
  <conditionalFormatting sqref="K335:O335">
    <cfRule type="cellIs" dxfId="65" priority="67" operator="equal">
      <formula>"x"</formula>
    </cfRule>
  </conditionalFormatting>
  <conditionalFormatting sqref="K337:O337">
    <cfRule type="cellIs" dxfId="64" priority="65" operator="equal">
      <formula>"x"</formula>
    </cfRule>
  </conditionalFormatting>
  <conditionalFormatting sqref="K339:O339">
    <cfRule type="cellIs" dxfId="63" priority="64" operator="equal">
      <formula>"x"</formula>
    </cfRule>
  </conditionalFormatting>
  <conditionalFormatting sqref="K341:O341">
    <cfRule type="cellIs" dxfId="62" priority="63" operator="equal">
      <formula>"x"</formula>
    </cfRule>
  </conditionalFormatting>
  <conditionalFormatting sqref="K343:O343">
    <cfRule type="cellIs" dxfId="61" priority="62" operator="equal">
      <formula>"x"</formula>
    </cfRule>
  </conditionalFormatting>
  <conditionalFormatting sqref="K345:O345">
    <cfRule type="cellIs" dxfId="60" priority="61" operator="equal">
      <formula>"x"</formula>
    </cfRule>
  </conditionalFormatting>
  <conditionalFormatting sqref="K347:O347">
    <cfRule type="cellIs" dxfId="59" priority="60" operator="equal">
      <formula>"x"</formula>
    </cfRule>
  </conditionalFormatting>
  <conditionalFormatting sqref="T325:W325">
    <cfRule type="cellIs" dxfId="58" priority="59" operator="equal">
      <formula>"x"</formula>
    </cfRule>
  </conditionalFormatting>
  <conditionalFormatting sqref="X325:AA325">
    <cfRule type="cellIs" dxfId="57" priority="58" operator="equal">
      <formula>"x"</formula>
    </cfRule>
  </conditionalFormatting>
  <conditionalFormatting sqref="AB325:AE325">
    <cfRule type="cellIs" dxfId="56" priority="57" operator="equal">
      <formula>"x"</formula>
    </cfRule>
  </conditionalFormatting>
  <conditionalFormatting sqref="AF325:AI325">
    <cfRule type="cellIs" dxfId="55" priority="56" operator="equal">
      <formula>"x"</formula>
    </cfRule>
  </conditionalFormatting>
  <conditionalFormatting sqref="P327:S327">
    <cfRule type="cellIs" dxfId="54" priority="55" operator="equal">
      <formula>"x"</formula>
    </cfRule>
  </conditionalFormatting>
  <conditionalFormatting sqref="T327:W327">
    <cfRule type="cellIs" dxfId="53" priority="54" operator="equal">
      <formula>"x"</formula>
    </cfRule>
  </conditionalFormatting>
  <conditionalFormatting sqref="X327:AA327">
    <cfRule type="cellIs" dxfId="52" priority="53" operator="equal">
      <formula>"x"</formula>
    </cfRule>
  </conditionalFormatting>
  <conditionalFormatting sqref="AB327:AE327">
    <cfRule type="cellIs" dxfId="51" priority="52" operator="equal">
      <formula>"x"</formula>
    </cfRule>
  </conditionalFormatting>
  <conditionalFormatting sqref="AF327:AI327">
    <cfRule type="cellIs" dxfId="50" priority="51" operator="equal">
      <formula>"x"</formula>
    </cfRule>
  </conditionalFormatting>
  <conditionalFormatting sqref="P329:S329">
    <cfRule type="cellIs" dxfId="49" priority="50" operator="equal">
      <formula>"x"</formula>
    </cfRule>
  </conditionalFormatting>
  <conditionalFormatting sqref="T329:W329">
    <cfRule type="cellIs" dxfId="48" priority="49" operator="equal">
      <formula>"x"</formula>
    </cfRule>
  </conditionalFormatting>
  <conditionalFormatting sqref="X329:AA329">
    <cfRule type="cellIs" dxfId="47" priority="48" operator="equal">
      <formula>"x"</formula>
    </cfRule>
  </conditionalFormatting>
  <conditionalFormatting sqref="AB329:AE329">
    <cfRule type="cellIs" dxfId="46" priority="47" operator="equal">
      <formula>"x"</formula>
    </cfRule>
  </conditionalFormatting>
  <conditionalFormatting sqref="AF329:AI329">
    <cfRule type="cellIs" dxfId="45" priority="46" operator="equal">
      <formula>"x"</formula>
    </cfRule>
  </conditionalFormatting>
  <conditionalFormatting sqref="P331:S331">
    <cfRule type="cellIs" dxfId="44" priority="45" operator="equal">
      <formula>"x"</formula>
    </cfRule>
  </conditionalFormatting>
  <conditionalFormatting sqref="T331:W331">
    <cfRule type="cellIs" dxfId="43" priority="44" operator="equal">
      <formula>"x"</formula>
    </cfRule>
  </conditionalFormatting>
  <conditionalFormatting sqref="X331:AA331">
    <cfRule type="cellIs" dxfId="42" priority="43" operator="equal">
      <formula>"x"</formula>
    </cfRule>
  </conditionalFormatting>
  <conditionalFormatting sqref="AB331:AE331">
    <cfRule type="cellIs" dxfId="41" priority="42" operator="equal">
      <formula>"x"</formula>
    </cfRule>
  </conditionalFormatting>
  <conditionalFormatting sqref="AF331:AI331">
    <cfRule type="cellIs" dxfId="40" priority="41" operator="equal">
      <formula>"x"</formula>
    </cfRule>
  </conditionalFormatting>
  <conditionalFormatting sqref="P333:S333">
    <cfRule type="cellIs" dxfId="39" priority="40" operator="equal">
      <formula>"x"</formula>
    </cfRule>
  </conditionalFormatting>
  <conditionalFormatting sqref="T333:W333">
    <cfRule type="cellIs" dxfId="38" priority="39" operator="equal">
      <formula>"x"</formula>
    </cfRule>
  </conditionalFormatting>
  <conditionalFormatting sqref="X333:AA333">
    <cfRule type="cellIs" dxfId="37" priority="38" operator="equal">
      <formula>"x"</formula>
    </cfRule>
  </conditionalFormatting>
  <conditionalFormatting sqref="AB333:AE333">
    <cfRule type="cellIs" dxfId="36" priority="37" operator="equal">
      <formula>"x"</formula>
    </cfRule>
  </conditionalFormatting>
  <conditionalFormatting sqref="AF333:AI333">
    <cfRule type="cellIs" dxfId="35" priority="36" operator="equal">
      <formula>"x"</formula>
    </cfRule>
  </conditionalFormatting>
  <conditionalFormatting sqref="P335:S335">
    <cfRule type="cellIs" dxfId="34" priority="35" operator="equal">
      <formula>"x"</formula>
    </cfRule>
  </conditionalFormatting>
  <conditionalFormatting sqref="T335:W335">
    <cfRule type="cellIs" dxfId="33" priority="34" operator="equal">
      <formula>"x"</formula>
    </cfRule>
  </conditionalFormatting>
  <conditionalFormatting sqref="X335:AA335">
    <cfRule type="cellIs" dxfId="32" priority="33" operator="equal">
      <formula>"x"</formula>
    </cfRule>
  </conditionalFormatting>
  <conditionalFormatting sqref="AB335:AE335">
    <cfRule type="cellIs" dxfId="31" priority="32" operator="equal">
      <formula>"x"</formula>
    </cfRule>
  </conditionalFormatting>
  <conditionalFormatting sqref="AF335:AI335">
    <cfRule type="cellIs" dxfId="30" priority="31" operator="equal">
      <formula>"x"</formula>
    </cfRule>
  </conditionalFormatting>
  <conditionalFormatting sqref="P337:S337">
    <cfRule type="cellIs" dxfId="29" priority="30" operator="equal">
      <formula>"x"</formula>
    </cfRule>
  </conditionalFormatting>
  <conditionalFormatting sqref="T337:W337">
    <cfRule type="cellIs" dxfId="28" priority="29" operator="equal">
      <formula>"x"</formula>
    </cfRule>
  </conditionalFormatting>
  <conditionalFormatting sqref="X337:AA337">
    <cfRule type="cellIs" dxfId="27" priority="28" operator="equal">
      <formula>"x"</formula>
    </cfRule>
  </conditionalFormatting>
  <conditionalFormatting sqref="AB337:AE337">
    <cfRule type="cellIs" dxfId="26" priority="27" operator="equal">
      <formula>"x"</formula>
    </cfRule>
  </conditionalFormatting>
  <conditionalFormatting sqref="AF337:AI337">
    <cfRule type="cellIs" dxfId="25" priority="26" operator="equal">
      <formula>"x"</formula>
    </cfRule>
  </conditionalFormatting>
  <conditionalFormatting sqref="P339:S339">
    <cfRule type="cellIs" dxfId="24" priority="25" operator="equal">
      <formula>"x"</formula>
    </cfRule>
  </conditionalFormatting>
  <conditionalFormatting sqref="T339:W339">
    <cfRule type="cellIs" dxfId="23" priority="24" operator="equal">
      <formula>"x"</formula>
    </cfRule>
  </conditionalFormatting>
  <conditionalFormatting sqref="X339:AA339">
    <cfRule type="cellIs" dxfId="22" priority="23" operator="equal">
      <formula>"x"</formula>
    </cfRule>
  </conditionalFormatting>
  <conditionalFormatting sqref="AB339:AE339">
    <cfRule type="cellIs" dxfId="21" priority="22" operator="equal">
      <formula>"x"</formula>
    </cfRule>
  </conditionalFormatting>
  <conditionalFormatting sqref="AF339:AI339">
    <cfRule type="cellIs" dxfId="20" priority="21" operator="equal">
      <formula>"x"</formula>
    </cfRule>
  </conditionalFormatting>
  <conditionalFormatting sqref="P341:S341">
    <cfRule type="cellIs" dxfId="19" priority="20" operator="equal">
      <formula>"x"</formula>
    </cfRule>
  </conditionalFormatting>
  <conditionalFormatting sqref="T341:W341">
    <cfRule type="cellIs" dxfId="18" priority="19" operator="equal">
      <formula>"x"</formula>
    </cfRule>
  </conditionalFormatting>
  <conditionalFormatting sqref="X341:AA341">
    <cfRule type="cellIs" dxfId="17" priority="18" operator="equal">
      <formula>"x"</formula>
    </cfRule>
  </conditionalFormatting>
  <conditionalFormatting sqref="AB341:AE341">
    <cfRule type="cellIs" dxfId="16" priority="17" operator="equal">
      <formula>"x"</formula>
    </cfRule>
  </conditionalFormatting>
  <conditionalFormatting sqref="AF341:AI341">
    <cfRule type="cellIs" dxfId="15" priority="16" operator="equal">
      <formula>"x"</formula>
    </cfRule>
  </conditionalFormatting>
  <conditionalFormatting sqref="P343:S343">
    <cfRule type="cellIs" dxfId="14" priority="15" operator="equal">
      <formula>"x"</formula>
    </cfRule>
  </conditionalFormatting>
  <conditionalFormatting sqref="T343:W343">
    <cfRule type="cellIs" dxfId="13" priority="14" operator="equal">
      <formula>"x"</formula>
    </cfRule>
  </conditionalFormatting>
  <conditionalFormatting sqref="X343:AA343">
    <cfRule type="cellIs" dxfId="12" priority="13" operator="equal">
      <formula>"x"</formula>
    </cfRule>
  </conditionalFormatting>
  <conditionalFormatting sqref="AB343:AE343">
    <cfRule type="cellIs" dxfId="11" priority="12" operator="equal">
      <formula>"x"</formula>
    </cfRule>
  </conditionalFormatting>
  <conditionalFormatting sqref="AF343:AI343">
    <cfRule type="cellIs" dxfId="10" priority="11" operator="equal">
      <formula>"x"</formula>
    </cfRule>
  </conditionalFormatting>
  <conditionalFormatting sqref="P345:S345">
    <cfRule type="cellIs" dxfId="9" priority="10" operator="equal">
      <formula>"x"</formula>
    </cfRule>
  </conditionalFormatting>
  <conditionalFormatting sqref="T345:W345">
    <cfRule type="cellIs" dxfId="8" priority="9" operator="equal">
      <formula>"x"</formula>
    </cfRule>
  </conditionalFormatting>
  <conditionalFormatting sqref="X345:AA345">
    <cfRule type="cellIs" dxfId="7" priority="8" operator="equal">
      <formula>"x"</formula>
    </cfRule>
  </conditionalFormatting>
  <conditionalFormatting sqref="AB345:AE345">
    <cfRule type="cellIs" dxfId="6" priority="7" operator="equal">
      <formula>"x"</formula>
    </cfRule>
  </conditionalFormatting>
  <conditionalFormatting sqref="AF345:AI345">
    <cfRule type="cellIs" dxfId="5" priority="6" operator="equal">
      <formula>"x"</formula>
    </cfRule>
  </conditionalFormatting>
  <conditionalFormatting sqref="P347:S347">
    <cfRule type="cellIs" dxfId="4" priority="5" operator="equal">
      <formula>"x"</formula>
    </cfRule>
  </conditionalFormatting>
  <conditionalFormatting sqref="T347:W347">
    <cfRule type="cellIs" dxfId="3" priority="4" operator="equal">
      <formula>"x"</formula>
    </cfRule>
  </conditionalFormatting>
  <conditionalFormatting sqref="X347:AA347">
    <cfRule type="cellIs" dxfId="2" priority="3" operator="equal">
      <formula>"x"</formula>
    </cfRule>
  </conditionalFormatting>
  <conditionalFormatting sqref="AB347:AE347">
    <cfRule type="cellIs" dxfId="1" priority="2" operator="equal">
      <formula>"x"</formula>
    </cfRule>
  </conditionalFormatting>
  <conditionalFormatting sqref="AF347:AI347">
    <cfRule type="cellIs" dxfId="0" priority="1" operator="equal">
      <formula>"x"</formula>
    </cfRule>
  </conditionalFormatting>
  <pageMargins left="0.43307086614173229" right="0.23622047244094491" top="0.74803149606299213" bottom="0.74803149606299213" header="0.31496062992125984" footer="0.31496062992125984"/>
  <pageSetup paperSize="9" scale="98" orientation="portrait" r:id="rId1"/>
  <headerFooter>
    <oddFooter xml:space="preserve">&amp;L&amp;D&amp;R&amp;P </oddFooter>
  </headerFooter>
  <rowBreaks count="4" manualBreakCount="4">
    <brk id="73" max="16383" man="1"/>
    <brk id="151" max="16383" man="1"/>
    <brk id="232" max="16383" man="1"/>
    <brk id="305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Eingabedaten!$B$3:$B$9</xm:f>
          </x14:formula1>
          <xm:sqref>M14</xm:sqref>
        </x14:dataValidation>
        <x14:dataValidation type="list" allowBlank="1" showInputMessage="1" showErrorMessage="1" xr:uid="{00000000-0002-0000-0100-000001000000}">
          <x14:formula1>
            <xm:f>Eingabedaten!$C$3:$C$100</xm:f>
          </x14:formula1>
          <xm:sqref>M16</xm:sqref>
        </x14:dataValidation>
        <x14:dataValidation type="list" showInputMessage="1" showErrorMessage="1" xr:uid="{00000000-0002-0000-0100-000002000000}">
          <x14:formula1>
            <xm:f>Eingabedaten!$F$3:$F$4</xm:f>
          </x14:formula1>
          <xm:sqref>AG48:AI48 AG50:AI50 AG58:AI58 AG56:AI56 AG52:AI52 AG54:AI54 M60:O60</xm:sqref>
        </x14:dataValidation>
        <x14:dataValidation type="list" allowBlank="1" showInputMessage="1" showErrorMessage="1" xr:uid="{00000000-0002-0000-0100-000003000000}">
          <x14:formula1>
            <xm:f>Eingabedaten!$D$3:$D$30</xm:f>
          </x14:formula1>
          <xm:sqref>E290:K290 E292:K292 E288:K288 E286:K286 E280:K280 E284:K284 E276:K276 E282:K282 E274:K274 E278:K278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B1:R51"/>
  <sheetViews>
    <sheetView workbookViewId="0"/>
  </sheetViews>
  <sheetFormatPr baseColWidth="10" defaultColWidth="11" defaultRowHeight="13.8" x14ac:dyDescent="0.25"/>
  <cols>
    <col min="2" max="2" width="29.69921875" customWidth="1"/>
    <col min="3" max="3" width="64.09765625" customWidth="1"/>
    <col min="4" max="4" width="30.19921875" customWidth="1"/>
  </cols>
  <sheetData>
    <row r="1" spans="2:18" x14ac:dyDescent="0.25">
      <c r="D1" s="246"/>
      <c r="E1" s="246"/>
      <c r="F1" s="246"/>
      <c r="I1" s="247"/>
      <c r="J1" s="247"/>
      <c r="K1" s="247"/>
      <c r="L1" s="247"/>
      <c r="M1" s="247"/>
      <c r="N1" s="247"/>
      <c r="O1" s="247"/>
      <c r="P1" s="247"/>
      <c r="Q1" s="247"/>
      <c r="R1" s="247"/>
    </row>
    <row r="2" spans="2:18" x14ac:dyDescent="0.25">
      <c r="B2" t="str">
        <f>Formulaire!B14</f>
        <v>Groupe de travail</v>
      </c>
      <c r="C2" t="s">
        <v>1</v>
      </c>
      <c r="D2" t="s">
        <v>3</v>
      </c>
      <c r="E2" t="s">
        <v>5</v>
      </c>
      <c r="F2" t="s">
        <v>123</v>
      </c>
    </row>
    <row r="3" spans="2:18" x14ac:dyDescent="0.25">
      <c r="B3" s="1" t="s">
        <v>233</v>
      </c>
      <c r="C3" t="s">
        <v>241</v>
      </c>
      <c r="D3" s="75" t="s">
        <v>242</v>
      </c>
      <c r="E3">
        <v>0</v>
      </c>
      <c r="F3" t="s">
        <v>231</v>
      </c>
    </row>
    <row r="4" spans="2:18" x14ac:dyDescent="0.25">
      <c r="B4" s="1" t="s">
        <v>234</v>
      </c>
      <c r="C4" t="s">
        <v>259</v>
      </c>
      <c r="D4" s="76" t="s">
        <v>243</v>
      </c>
      <c r="E4">
        <v>230</v>
      </c>
      <c r="F4" t="s">
        <v>232</v>
      </c>
    </row>
    <row r="5" spans="2:18" x14ac:dyDescent="0.25">
      <c r="B5" s="1" t="s">
        <v>235</v>
      </c>
      <c r="C5" t="s">
        <v>260</v>
      </c>
      <c r="D5" s="76" t="s">
        <v>244</v>
      </c>
      <c r="E5">
        <v>180</v>
      </c>
    </row>
    <row r="6" spans="2:18" x14ac:dyDescent="0.25">
      <c r="B6" s="1" t="s">
        <v>236</v>
      </c>
      <c r="C6" t="s">
        <v>261</v>
      </c>
      <c r="D6" s="76" t="s">
        <v>245</v>
      </c>
      <c r="E6">
        <v>180</v>
      </c>
    </row>
    <row r="7" spans="2:18" x14ac:dyDescent="0.25">
      <c r="B7" s="1" t="s">
        <v>237</v>
      </c>
      <c r="C7" t="s">
        <v>262</v>
      </c>
      <c r="D7" s="76" t="s">
        <v>246</v>
      </c>
      <c r="E7">
        <v>160</v>
      </c>
    </row>
    <row r="8" spans="2:18" x14ac:dyDescent="0.25">
      <c r="B8" s="1" t="s">
        <v>238</v>
      </c>
      <c r="C8" t="s">
        <v>263</v>
      </c>
      <c r="D8" s="76" t="s">
        <v>247</v>
      </c>
      <c r="E8">
        <v>130</v>
      </c>
    </row>
    <row r="9" spans="2:18" x14ac:dyDescent="0.25">
      <c r="B9" s="1" t="s">
        <v>239</v>
      </c>
      <c r="C9" t="s">
        <v>264</v>
      </c>
      <c r="D9" s="76" t="s">
        <v>248</v>
      </c>
      <c r="E9">
        <v>110</v>
      </c>
      <c r="G9" s="76"/>
    </row>
    <row r="10" spans="2:18" x14ac:dyDescent="0.25">
      <c r="B10" s="1" t="s">
        <v>240</v>
      </c>
      <c r="C10" t="s">
        <v>265</v>
      </c>
      <c r="D10" s="76" t="s">
        <v>249</v>
      </c>
      <c r="E10">
        <v>110</v>
      </c>
    </row>
    <row r="11" spans="2:18" x14ac:dyDescent="0.25">
      <c r="C11" t="s">
        <v>266</v>
      </c>
      <c r="D11" s="76" t="s">
        <v>250</v>
      </c>
      <c r="E11">
        <v>160</v>
      </c>
    </row>
    <row r="12" spans="2:18" x14ac:dyDescent="0.25">
      <c r="C12" t="s">
        <v>267</v>
      </c>
      <c r="D12" s="76" t="s">
        <v>251</v>
      </c>
      <c r="E12">
        <v>130</v>
      </c>
    </row>
    <row r="13" spans="2:18" x14ac:dyDescent="0.25">
      <c r="C13" t="s">
        <v>268</v>
      </c>
      <c r="D13" s="76" t="s">
        <v>252</v>
      </c>
      <c r="E13">
        <v>110</v>
      </c>
    </row>
    <row r="14" spans="2:18" x14ac:dyDescent="0.25">
      <c r="C14" t="s">
        <v>269</v>
      </c>
      <c r="D14" s="76" t="s">
        <v>253</v>
      </c>
      <c r="E14">
        <v>90</v>
      </c>
    </row>
    <row r="15" spans="2:18" x14ac:dyDescent="0.25">
      <c r="C15" t="s">
        <v>270</v>
      </c>
      <c r="D15" s="76" t="s">
        <v>254</v>
      </c>
      <c r="E15">
        <v>70</v>
      </c>
    </row>
    <row r="16" spans="2:18" ht="27.6" x14ac:dyDescent="0.25">
      <c r="C16" s="89" t="s">
        <v>271</v>
      </c>
      <c r="D16" s="76" t="s">
        <v>255</v>
      </c>
      <c r="E16">
        <v>100</v>
      </c>
    </row>
    <row r="17" spans="3:4" x14ac:dyDescent="0.25">
      <c r="C17" t="s">
        <v>272</v>
      </c>
    </row>
    <row r="18" spans="3:4" x14ac:dyDescent="0.25">
      <c r="C18" t="s">
        <v>273</v>
      </c>
      <c r="D18" t="s">
        <v>4</v>
      </c>
    </row>
    <row r="19" spans="3:4" x14ac:dyDescent="0.25">
      <c r="C19" t="s">
        <v>274</v>
      </c>
      <c r="D19" t="s">
        <v>4</v>
      </c>
    </row>
    <row r="20" spans="3:4" x14ac:dyDescent="0.25">
      <c r="C20" t="s">
        <v>275</v>
      </c>
      <c r="D20" t="s">
        <v>4</v>
      </c>
    </row>
    <row r="21" spans="3:4" x14ac:dyDescent="0.25">
      <c r="C21" t="s">
        <v>276</v>
      </c>
      <c r="D21" t="s">
        <v>4</v>
      </c>
    </row>
    <row r="22" spans="3:4" x14ac:dyDescent="0.25">
      <c r="C22" t="s">
        <v>277</v>
      </c>
      <c r="D22" t="s">
        <v>4</v>
      </c>
    </row>
    <row r="23" spans="3:4" x14ac:dyDescent="0.25">
      <c r="C23" t="s">
        <v>278</v>
      </c>
      <c r="D23" t="s">
        <v>4</v>
      </c>
    </row>
    <row r="24" spans="3:4" x14ac:dyDescent="0.25">
      <c r="C24" t="s">
        <v>279</v>
      </c>
    </row>
    <row r="25" spans="3:4" x14ac:dyDescent="0.25">
      <c r="C25" t="s">
        <v>280</v>
      </c>
    </row>
    <row r="26" spans="3:4" x14ac:dyDescent="0.25">
      <c r="C26" t="s">
        <v>281</v>
      </c>
    </row>
    <row r="27" spans="3:4" x14ac:dyDescent="0.25">
      <c r="C27" t="s">
        <v>282</v>
      </c>
    </row>
    <row r="28" spans="3:4" x14ac:dyDescent="0.25">
      <c r="C28" t="s">
        <v>283</v>
      </c>
    </row>
    <row r="29" spans="3:4" x14ac:dyDescent="0.25">
      <c r="C29" t="s">
        <v>284</v>
      </c>
    </row>
    <row r="30" spans="3:4" x14ac:dyDescent="0.25">
      <c r="C30" t="s">
        <v>285</v>
      </c>
    </row>
    <row r="31" spans="3:4" x14ac:dyDescent="0.25">
      <c r="C31" t="s">
        <v>286</v>
      </c>
    </row>
    <row r="32" spans="3:4" x14ac:dyDescent="0.25">
      <c r="C32" t="s">
        <v>287</v>
      </c>
    </row>
    <row r="33" spans="2:3" x14ac:dyDescent="0.25">
      <c r="B33" s="2"/>
      <c r="C33" t="s">
        <v>288</v>
      </c>
    </row>
    <row r="34" spans="2:3" x14ac:dyDescent="0.25">
      <c r="B34" s="2"/>
      <c r="C34" t="s">
        <v>289</v>
      </c>
    </row>
    <row r="35" spans="2:3" x14ac:dyDescent="0.25">
      <c r="B35" s="2"/>
      <c r="C35" t="s">
        <v>290</v>
      </c>
    </row>
    <row r="36" spans="2:3" x14ac:dyDescent="0.25">
      <c r="B36" s="2"/>
      <c r="C36" t="s">
        <v>291</v>
      </c>
    </row>
    <row r="37" spans="2:3" x14ac:dyDescent="0.25">
      <c r="B37" s="2"/>
      <c r="C37" t="s">
        <v>292</v>
      </c>
    </row>
    <row r="38" spans="2:3" ht="27.6" x14ac:dyDescent="0.25">
      <c r="B38" s="2"/>
      <c r="C38" s="89" t="s">
        <v>293</v>
      </c>
    </row>
    <row r="39" spans="2:3" x14ac:dyDescent="0.25">
      <c r="B39" s="2"/>
      <c r="C39" t="s">
        <v>294</v>
      </c>
    </row>
    <row r="40" spans="2:3" x14ac:dyDescent="0.25">
      <c r="B40" s="2"/>
      <c r="C40" t="s">
        <v>295</v>
      </c>
    </row>
    <row r="41" spans="2:3" x14ac:dyDescent="0.25">
      <c r="C41" t="s">
        <v>296</v>
      </c>
    </row>
    <row r="42" spans="2:3" x14ac:dyDescent="0.25">
      <c r="C42" t="s">
        <v>297</v>
      </c>
    </row>
    <row r="44" spans="2:3" x14ac:dyDescent="0.25">
      <c r="C44" s="89"/>
    </row>
    <row r="50" spans="3:3" x14ac:dyDescent="0.25">
      <c r="C50" s="89"/>
    </row>
    <row r="51" spans="3:3" x14ac:dyDescent="0.25">
      <c r="C51" s="89"/>
    </row>
  </sheetData>
  <sortState xmlns:xlrd2="http://schemas.microsoft.com/office/spreadsheetml/2017/richdata2" ref="C5:C54">
    <sortCondition ref="C5"/>
  </sortState>
  <mergeCells count="2">
    <mergeCell ref="D1:F1"/>
    <mergeCell ref="I1:R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38"/>
  <sheetViews>
    <sheetView workbookViewId="0">
      <selection activeCell="I21" sqref="I21"/>
    </sheetView>
  </sheetViews>
  <sheetFormatPr baseColWidth="10" defaultColWidth="8.69921875" defaultRowHeight="13.8" x14ac:dyDescent="0.25"/>
  <cols>
    <col min="1" max="73" width="8.69921875" style="4"/>
  </cols>
  <sheetData>
    <row r="1" spans="1:53" ht="14.4" thickBot="1" x14ac:dyDescent="0.3">
      <c r="A1" s="15" t="s">
        <v>14</v>
      </c>
      <c r="B1" s="15" t="s">
        <v>15</v>
      </c>
      <c r="C1" s="15" t="s">
        <v>16</v>
      </c>
      <c r="D1" s="15" t="s">
        <v>17</v>
      </c>
      <c r="E1" s="15" t="s">
        <v>18</v>
      </c>
      <c r="F1" s="15" t="s">
        <v>19</v>
      </c>
      <c r="G1" s="15" t="s">
        <v>22</v>
      </c>
      <c r="H1" s="15" t="s">
        <v>23</v>
      </c>
      <c r="I1" s="15" t="s">
        <v>24</v>
      </c>
      <c r="J1" s="15" t="s">
        <v>76</v>
      </c>
      <c r="K1" s="15" t="s">
        <v>77</v>
      </c>
      <c r="L1" s="15" t="s">
        <v>78</v>
      </c>
      <c r="M1" s="15" t="s">
        <v>79</v>
      </c>
      <c r="N1" s="15" t="s">
        <v>80</v>
      </c>
      <c r="O1" s="15" t="s">
        <v>81</v>
      </c>
      <c r="P1" s="15" t="s">
        <v>82</v>
      </c>
      <c r="Q1" s="15" t="s">
        <v>83</v>
      </c>
      <c r="R1" s="15" t="s">
        <v>84</v>
      </c>
      <c r="S1" s="15" t="s">
        <v>85</v>
      </c>
      <c r="T1" s="15" t="s">
        <v>86</v>
      </c>
      <c r="U1" s="15" t="s">
        <v>87</v>
      </c>
      <c r="V1" s="15" t="s">
        <v>88</v>
      </c>
      <c r="W1" s="15" t="s">
        <v>89</v>
      </c>
      <c r="X1" s="15" t="s">
        <v>90</v>
      </c>
      <c r="Y1" s="15" t="s">
        <v>91</v>
      </c>
      <c r="Z1" s="15" t="s">
        <v>92</v>
      </c>
      <c r="AA1" s="15" t="s">
        <v>93</v>
      </c>
      <c r="AB1" s="15" t="s">
        <v>94</v>
      </c>
      <c r="AC1" s="15" t="s">
        <v>95</v>
      </c>
      <c r="AD1" s="15" t="s">
        <v>96</v>
      </c>
      <c r="AE1" s="15" t="s">
        <v>97</v>
      </c>
      <c r="AF1" s="15" t="s">
        <v>98</v>
      </c>
      <c r="AG1" s="15" t="s">
        <v>99</v>
      </c>
      <c r="AH1" s="15" t="s">
        <v>100</v>
      </c>
      <c r="AI1" s="15" t="s">
        <v>101</v>
      </c>
      <c r="AJ1" s="15" t="s">
        <v>102</v>
      </c>
      <c r="AK1" s="15" t="s">
        <v>103</v>
      </c>
      <c r="AL1" s="15" t="s">
        <v>104</v>
      </c>
      <c r="AM1" s="15" t="s">
        <v>105</v>
      </c>
      <c r="AN1" s="15" t="s">
        <v>106</v>
      </c>
      <c r="AO1" s="15" t="s">
        <v>107</v>
      </c>
      <c r="AP1" s="15" t="s">
        <v>108</v>
      </c>
      <c r="AQ1" s="15" t="s">
        <v>109</v>
      </c>
      <c r="AR1" s="15" t="s">
        <v>110</v>
      </c>
      <c r="AS1" s="15" t="s">
        <v>111</v>
      </c>
      <c r="AT1" s="15" t="s">
        <v>112</v>
      </c>
      <c r="AU1" s="15" t="s">
        <v>113</v>
      </c>
      <c r="AV1" s="15" t="s">
        <v>114</v>
      </c>
      <c r="AW1" s="15" t="s">
        <v>115</v>
      </c>
      <c r="AX1" s="15" t="s">
        <v>116</v>
      </c>
      <c r="AY1" s="15" t="s">
        <v>117</v>
      </c>
      <c r="AZ1" s="15" t="s">
        <v>118</v>
      </c>
      <c r="BA1" s="15" t="s">
        <v>119</v>
      </c>
    </row>
    <row r="2" spans="1:53" x14ac:dyDescent="0.25">
      <c r="A2" s="5" t="s">
        <v>14</v>
      </c>
      <c r="B2" s="5" t="s">
        <v>74</v>
      </c>
      <c r="C2" s="5" t="s">
        <v>75</v>
      </c>
      <c r="D2" s="5" t="s">
        <v>11</v>
      </c>
      <c r="E2" s="5" t="s">
        <v>12</v>
      </c>
      <c r="F2" s="5" t="s">
        <v>2</v>
      </c>
      <c r="G2" s="5" t="s">
        <v>20</v>
      </c>
      <c r="H2" s="5" t="s">
        <v>0</v>
      </c>
      <c r="I2" s="5" t="s">
        <v>21</v>
      </c>
      <c r="J2" s="5" t="s">
        <v>120</v>
      </c>
      <c r="K2" s="5" t="s">
        <v>121</v>
      </c>
      <c r="L2" s="5" t="s">
        <v>122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x14ac:dyDescent="0.25">
      <c r="A3" s="5" t="s">
        <v>10</v>
      </c>
      <c r="B3" s="5" t="s">
        <v>13</v>
      </c>
      <c r="C3" s="5" t="s">
        <v>13</v>
      </c>
      <c r="D3" s="6">
        <f>Formulaire!AE8</f>
        <v>0</v>
      </c>
      <c r="E3" s="6">
        <f>Formulaire!AE10</f>
        <v>0</v>
      </c>
      <c r="F3" s="6">
        <f>Formulaire!AE12</f>
        <v>0</v>
      </c>
      <c r="G3" s="5">
        <f>Formulaire!M14</f>
        <v>0</v>
      </c>
      <c r="H3" s="5">
        <f>Formulaire!M19</f>
        <v>0</v>
      </c>
      <c r="I3" s="5">
        <f>Formulaire!M30</f>
        <v>0</v>
      </c>
      <c r="J3" s="5" t="str">
        <f>Formulaire!AE2</f>
        <v>F1 V03 F</v>
      </c>
      <c r="K3" s="5" t="str">
        <f>LEFT(Formulaire!M16,9)</f>
        <v/>
      </c>
      <c r="L3" s="5" t="str">
        <f>MID(Formulaire!M16,11,246)</f>
        <v/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1:5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x14ac:dyDescent="0.25">
      <c r="A5" s="5" t="s">
        <v>14</v>
      </c>
      <c r="B5" s="5" t="s">
        <v>74</v>
      </c>
      <c r="C5" s="5" t="s">
        <v>75</v>
      </c>
      <c r="D5" s="5" t="s">
        <v>0</v>
      </c>
      <c r="E5" s="5" t="s">
        <v>7</v>
      </c>
      <c r="F5" s="5" t="s">
        <v>27</v>
      </c>
      <c r="G5" s="5" t="s">
        <v>26</v>
      </c>
      <c r="H5" s="5" t="s">
        <v>28</v>
      </c>
      <c r="I5" s="5" t="s">
        <v>8</v>
      </c>
      <c r="J5" s="5" t="s">
        <v>29</v>
      </c>
      <c r="K5" s="5" t="s">
        <v>30</v>
      </c>
      <c r="L5" s="5" t="s">
        <v>9</v>
      </c>
      <c r="M5" s="5" t="s">
        <v>31</v>
      </c>
      <c r="N5" s="5" t="s">
        <v>32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x14ac:dyDescent="0.25">
      <c r="A6" s="5" t="s">
        <v>10</v>
      </c>
      <c r="B6" s="5" t="s">
        <v>13</v>
      </c>
      <c r="C6" s="5" t="s">
        <v>25</v>
      </c>
      <c r="D6" s="5" t="str">
        <f>Formulaire!M22</f>
        <v>Nom</v>
      </c>
      <c r="E6" s="5" t="str">
        <f>Formulaire!AC22</f>
        <v>Pays</v>
      </c>
      <c r="F6" s="5" t="str">
        <f>Formulaire!M24</f>
        <v>Adresse</v>
      </c>
      <c r="G6" s="5" t="str">
        <f>Formulaire!Y24</f>
        <v>N° postal</v>
      </c>
      <c r="H6" s="5" t="str">
        <f>Formulaire!AC24</f>
        <v>Lieu</v>
      </c>
      <c r="I6" s="5" t="str">
        <f>Formulaire!M26</f>
        <v>Titre</v>
      </c>
      <c r="J6" s="5" t="str">
        <f>Formulaire!P26</f>
        <v>Prénom</v>
      </c>
      <c r="K6" s="5" t="str">
        <f>Formulaire!Y26</f>
        <v>Nom</v>
      </c>
      <c r="L6" s="5" t="str">
        <f>Formulaire!M28</f>
        <v>E-Mail</v>
      </c>
      <c r="M6" s="5" t="str">
        <f>Formulaire!Y28</f>
        <v>Téléphone 1</v>
      </c>
      <c r="N6" s="5" t="str">
        <f>Formulaire!AD28</f>
        <v>Téléphone 2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ht="14.7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</row>
    <row r="8" spans="1:53" x14ac:dyDescent="0.25">
      <c r="A8" s="5" t="s">
        <v>14</v>
      </c>
      <c r="B8" s="5" t="s">
        <v>74</v>
      </c>
      <c r="C8" s="5" t="s">
        <v>75</v>
      </c>
      <c r="D8" s="9" t="s">
        <v>34</v>
      </c>
      <c r="E8" s="5" t="s">
        <v>35</v>
      </c>
      <c r="F8" s="5" t="s">
        <v>36</v>
      </c>
      <c r="G8" s="5" t="s">
        <v>37</v>
      </c>
      <c r="H8" s="9" t="s">
        <v>34</v>
      </c>
      <c r="I8" s="5" t="s">
        <v>35</v>
      </c>
      <c r="J8" s="5" t="s">
        <v>36</v>
      </c>
      <c r="K8" s="5" t="s">
        <v>37</v>
      </c>
      <c r="L8" s="9" t="s">
        <v>34</v>
      </c>
      <c r="M8" s="5" t="s">
        <v>35</v>
      </c>
      <c r="N8" s="5" t="s">
        <v>36</v>
      </c>
      <c r="O8" s="5" t="s">
        <v>37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x14ac:dyDescent="0.25">
      <c r="A9" s="5" t="s">
        <v>10</v>
      </c>
      <c r="B9" s="5" t="s">
        <v>13</v>
      </c>
      <c r="C9" s="5" t="s">
        <v>33</v>
      </c>
      <c r="D9" s="5">
        <v>1</v>
      </c>
      <c r="E9" s="5">
        <f>Formulaire!S48</f>
        <v>0</v>
      </c>
      <c r="F9" s="5" t="str">
        <f>Formulaire!AG48</f>
        <v>Non</v>
      </c>
      <c r="G9" s="8">
        <f>Formulaire!M48</f>
        <v>0</v>
      </c>
      <c r="H9" s="5">
        <v>2</v>
      </c>
      <c r="I9" s="5">
        <f>Formulaire!S50</f>
        <v>0</v>
      </c>
      <c r="J9" s="5" t="str">
        <f>Formulaire!AG50</f>
        <v>Non</v>
      </c>
      <c r="K9" s="8">
        <f>Formulaire!M50</f>
        <v>0</v>
      </c>
      <c r="L9" s="5">
        <v>3</v>
      </c>
      <c r="M9" s="5">
        <f>Formulaire!S52</f>
        <v>0</v>
      </c>
      <c r="N9" s="5" t="str">
        <f>Formulaire!AG52</f>
        <v>Non</v>
      </c>
      <c r="O9" s="8">
        <f>Formulaire!M52</f>
        <v>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ht="13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3" x14ac:dyDescent="0.25">
      <c r="A11" s="5" t="s">
        <v>14</v>
      </c>
      <c r="B11" s="5" t="s">
        <v>74</v>
      </c>
      <c r="C11" s="5" t="s">
        <v>75</v>
      </c>
      <c r="D11" s="5" t="s">
        <v>38</v>
      </c>
      <c r="E11" s="5" t="s">
        <v>39</v>
      </c>
      <c r="F11" s="5" t="s">
        <v>40</v>
      </c>
      <c r="G11" s="5" t="s">
        <v>41</v>
      </c>
      <c r="H11" s="5" t="s">
        <v>42</v>
      </c>
      <c r="I11" s="5" t="s">
        <v>124</v>
      </c>
      <c r="J11" s="5" t="s">
        <v>125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1:53" x14ac:dyDescent="0.25">
      <c r="A12" s="5" t="s">
        <v>10</v>
      </c>
      <c r="B12" s="5" t="s">
        <v>13</v>
      </c>
      <c r="C12" s="5" t="s">
        <v>13</v>
      </c>
      <c r="D12" s="5" t="str">
        <f>Formulaire!AG54</f>
        <v>Non</v>
      </c>
      <c r="E12" s="5" t="str">
        <f>Formulaire!AG56</f>
        <v>Non</v>
      </c>
      <c r="F12" s="5" t="str">
        <f>Formulaire!AG58</f>
        <v>Non</v>
      </c>
      <c r="G12" s="5" t="str">
        <f>Formulaire!M60</f>
        <v>Non</v>
      </c>
      <c r="H12" s="5">
        <f>Formulaire!M62</f>
        <v>0</v>
      </c>
      <c r="I12" s="5">
        <f>Formulaire!O240</f>
        <v>1</v>
      </c>
      <c r="J12" s="5">
        <f>Formulaire!AE240</f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5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1:53" x14ac:dyDescent="0.25">
      <c r="A14" s="5" t="s">
        <v>14</v>
      </c>
      <c r="B14" s="5" t="s">
        <v>74</v>
      </c>
      <c r="C14" s="5" t="s">
        <v>75</v>
      </c>
      <c r="D14" s="9" t="s">
        <v>45</v>
      </c>
      <c r="E14" s="5" t="s">
        <v>44</v>
      </c>
      <c r="F14" s="5" t="s">
        <v>46</v>
      </c>
      <c r="G14" s="9" t="s">
        <v>45</v>
      </c>
      <c r="H14" s="5" t="s">
        <v>44</v>
      </c>
      <c r="I14" s="5" t="s">
        <v>46</v>
      </c>
      <c r="J14" s="9" t="s">
        <v>45</v>
      </c>
      <c r="K14" s="5" t="s">
        <v>44</v>
      </c>
      <c r="L14" s="5" t="s">
        <v>46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1:53" x14ac:dyDescent="0.25">
      <c r="A15" s="5" t="s">
        <v>10</v>
      </c>
      <c r="B15" s="5" t="s">
        <v>13</v>
      </c>
      <c r="C15" s="5" t="s">
        <v>43</v>
      </c>
      <c r="D15" s="5">
        <v>1</v>
      </c>
      <c r="E15" s="5">
        <f>Formulaire!M68</f>
        <v>0</v>
      </c>
      <c r="F15" s="5">
        <f>Formulaire!F68</f>
        <v>0</v>
      </c>
      <c r="G15" s="5">
        <v>2</v>
      </c>
      <c r="H15" s="5">
        <f>Formulaire!M70</f>
        <v>0</v>
      </c>
      <c r="I15" s="5">
        <f>Formulaire!F70</f>
        <v>0</v>
      </c>
      <c r="J15" s="5">
        <v>3</v>
      </c>
      <c r="K15" s="5">
        <f>Formulaire!M72</f>
        <v>0</v>
      </c>
      <c r="L15" s="5">
        <f>Formulaire!F72</f>
        <v>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1:5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1:53" x14ac:dyDescent="0.25">
      <c r="A17" s="5" t="s">
        <v>14</v>
      </c>
      <c r="B17" s="5" t="s">
        <v>74</v>
      </c>
      <c r="C17" s="5" t="s">
        <v>75</v>
      </c>
      <c r="D17" s="9" t="s">
        <v>50</v>
      </c>
      <c r="E17" s="5" t="s">
        <v>49</v>
      </c>
      <c r="F17" s="5" t="s">
        <v>51</v>
      </c>
      <c r="G17" s="5" t="s">
        <v>50</v>
      </c>
      <c r="H17" s="5" t="s">
        <v>49</v>
      </c>
      <c r="I17" s="5" t="s">
        <v>51</v>
      </c>
      <c r="J17" s="9" t="s">
        <v>50</v>
      </c>
      <c r="K17" s="5" t="s">
        <v>49</v>
      </c>
      <c r="L17" s="5" t="s">
        <v>51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1:53" x14ac:dyDescent="0.25">
      <c r="A18" s="5" t="s">
        <v>47</v>
      </c>
      <c r="B18" s="5" t="s">
        <v>48</v>
      </c>
      <c r="C18" s="5" t="s">
        <v>52</v>
      </c>
      <c r="D18" s="5">
        <v>1</v>
      </c>
      <c r="E18" s="22" t="str">
        <f>Formulaire!B81</f>
        <v>1.Décrivez le besoin que cette recherche comblera</v>
      </c>
      <c r="F18" s="22">
        <f>Formulaire!B83</f>
        <v>0</v>
      </c>
      <c r="G18" s="22">
        <v>2</v>
      </c>
      <c r="H18" s="22" t="str">
        <f>Formulaire!B108</f>
        <v>2. Expliquez pourquoi ce besoin de la recherche n'a pas encore été comblé.</v>
      </c>
      <c r="I18" s="22">
        <f>Formulaire!B110</f>
        <v>0</v>
      </c>
      <c r="J18" s="22">
        <v>3</v>
      </c>
      <c r="K18" s="22" t="str">
        <f>Formulaire!B126</f>
        <v>3. Donnez un exemple - réel ou imaginaire - illustrant le besoin de la recherche et les bénéfices escomptés.</v>
      </c>
      <c r="L18" s="22">
        <f>Formulaire!B128</f>
        <v>0</v>
      </c>
      <c r="M18" s="22"/>
      <c r="N18" s="22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3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1:53" x14ac:dyDescent="0.25">
      <c r="A20" s="5" t="s">
        <v>14</v>
      </c>
      <c r="B20" s="5" t="s">
        <v>74</v>
      </c>
      <c r="C20" s="5" t="s">
        <v>75</v>
      </c>
      <c r="D20" s="9" t="s">
        <v>50</v>
      </c>
      <c r="E20" s="5" t="s">
        <v>49</v>
      </c>
      <c r="F20" s="5" t="s">
        <v>51</v>
      </c>
      <c r="G20" s="9" t="s">
        <v>50</v>
      </c>
      <c r="H20" s="5" t="s">
        <v>49</v>
      </c>
      <c r="I20" s="5" t="s">
        <v>51</v>
      </c>
      <c r="J20" s="9" t="s">
        <v>50</v>
      </c>
      <c r="K20" s="5" t="s">
        <v>49</v>
      </c>
      <c r="L20" s="5" t="s">
        <v>51</v>
      </c>
      <c r="M20" s="9" t="s">
        <v>50</v>
      </c>
      <c r="N20" s="5" t="s">
        <v>49</v>
      </c>
      <c r="O20" s="5" t="s">
        <v>51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x14ac:dyDescent="0.25">
      <c r="A21" s="5" t="s">
        <v>10</v>
      </c>
      <c r="B21" s="5" t="s">
        <v>13</v>
      </c>
      <c r="C21" s="5" t="s">
        <v>52</v>
      </c>
      <c r="D21" s="5">
        <v>1</v>
      </c>
      <c r="E21" s="22" t="str">
        <f>Formulaire!B157</f>
        <v>1. Décrivez l'idée de recherche proposée.</v>
      </c>
      <c r="F21" s="10">
        <f>Formulaire!B159</f>
        <v>0</v>
      </c>
      <c r="G21" s="22">
        <v>2</v>
      </c>
      <c r="H21" s="22" t="str">
        <f>Formulaire!B183</f>
        <v>2. Décrivez les prérequis (en matériel et en données).</v>
      </c>
      <c r="I21" s="10">
        <f>Formulaire!B185</f>
        <v>0</v>
      </c>
      <c r="J21" s="22">
        <v>3</v>
      </c>
      <c r="K21" s="22" t="str">
        <f>Formulaire!B199</f>
        <v>3. Expliquez en quoi votre idée de recherche est meilleure que ses alternatives pour aborder ce thème central.</v>
      </c>
      <c r="L21" s="22">
        <f>Formulaire!B201</f>
        <v>0</v>
      </c>
      <c r="M21" s="22">
        <v>4</v>
      </c>
      <c r="N21" s="22" t="str">
        <f>Formulaire!B217</f>
        <v>4. Décrivez les résultats escomptés et les bénéfices à retirer de cette idée de recherche.</v>
      </c>
      <c r="O21" s="22">
        <f>Formulaire!B219</f>
        <v>0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</row>
    <row r="22" spans="1:5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1:53" x14ac:dyDescent="0.25">
      <c r="A23" s="5" t="s">
        <v>14</v>
      </c>
      <c r="B23" s="5" t="s">
        <v>74</v>
      </c>
      <c r="C23" s="5" t="s">
        <v>75</v>
      </c>
      <c r="D23" s="9" t="s">
        <v>54</v>
      </c>
      <c r="E23" s="5" t="s">
        <v>55</v>
      </c>
      <c r="F23" s="5" t="s">
        <v>56</v>
      </c>
      <c r="G23" s="5" t="s">
        <v>57</v>
      </c>
      <c r="H23" s="9" t="s">
        <v>54</v>
      </c>
      <c r="I23" s="5" t="s">
        <v>55</v>
      </c>
      <c r="J23" s="5" t="s">
        <v>56</v>
      </c>
      <c r="K23" s="5" t="s">
        <v>57</v>
      </c>
      <c r="L23" s="9" t="s">
        <v>54</v>
      </c>
      <c r="M23" s="5" t="s">
        <v>55</v>
      </c>
      <c r="N23" s="5" t="s">
        <v>56</v>
      </c>
      <c r="O23" s="5" t="s">
        <v>57</v>
      </c>
      <c r="P23" s="9" t="s">
        <v>54</v>
      </c>
      <c r="Q23" s="5" t="s">
        <v>55</v>
      </c>
      <c r="R23" s="5" t="s">
        <v>56</v>
      </c>
      <c r="S23" s="5" t="s">
        <v>57</v>
      </c>
      <c r="T23" s="9" t="s">
        <v>54</v>
      </c>
      <c r="U23" s="5" t="s">
        <v>55</v>
      </c>
      <c r="V23" s="5" t="s">
        <v>56</v>
      </c>
      <c r="W23" s="5" t="s">
        <v>57</v>
      </c>
      <c r="X23" s="9" t="s">
        <v>54</v>
      </c>
      <c r="Y23" s="5" t="s">
        <v>55</v>
      </c>
      <c r="Z23" s="5" t="s">
        <v>56</v>
      </c>
      <c r="AA23" s="5" t="s">
        <v>57</v>
      </c>
      <c r="AB23" s="9" t="s">
        <v>54</v>
      </c>
      <c r="AC23" s="5" t="s">
        <v>55</v>
      </c>
      <c r="AD23" s="5" t="s">
        <v>56</v>
      </c>
      <c r="AE23" s="5" t="s">
        <v>57</v>
      </c>
      <c r="AF23" s="9" t="s">
        <v>54</v>
      </c>
      <c r="AG23" s="5" t="s">
        <v>55</v>
      </c>
      <c r="AH23" s="5" t="s">
        <v>56</v>
      </c>
      <c r="AI23" s="5" t="s">
        <v>57</v>
      </c>
      <c r="AJ23" s="9" t="s">
        <v>54</v>
      </c>
      <c r="AK23" s="5" t="s">
        <v>55</v>
      </c>
      <c r="AL23" s="5" t="s">
        <v>56</v>
      </c>
      <c r="AM23" s="5" t="s">
        <v>57</v>
      </c>
      <c r="AN23" s="9" t="s">
        <v>54</v>
      </c>
      <c r="AO23" s="5" t="s">
        <v>55</v>
      </c>
      <c r="AP23" s="5" t="s">
        <v>56</v>
      </c>
      <c r="AQ23" s="5" t="s">
        <v>57</v>
      </c>
      <c r="AR23" s="9" t="s">
        <v>54</v>
      </c>
      <c r="AS23" s="5" t="s">
        <v>55</v>
      </c>
      <c r="AT23" s="5" t="s">
        <v>56</v>
      </c>
      <c r="AU23" s="5" t="s">
        <v>57</v>
      </c>
      <c r="AV23" s="9" t="s">
        <v>54</v>
      </c>
      <c r="AW23" s="5" t="s">
        <v>55</v>
      </c>
      <c r="AX23" s="5" t="s">
        <v>56</v>
      </c>
      <c r="AY23" s="5" t="s">
        <v>57</v>
      </c>
      <c r="AZ23" s="5"/>
      <c r="BA23" s="5"/>
    </row>
    <row r="24" spans="1:53" x14ac:dyDescent="0.25">
      <c r="A24" s="5" t="s">
        <v>10</v>
      </c>
      <c r="B24" s="5" t="s">
        <v>13</v>
      </c>
      <c r="C24" s="5" t="s">
        <v>53</v>
      </c>
      <c r="D24" s="5">
        <v>1</v>
      </c>
      <c r="E24" s="5">
        <f>Formulaire!E246</f>
        <v>0</v>
      </c>
      <c r="F24" s="5">
        <f>Formulaire!AD246</f>
        <v>0</v>
      </c>
      <c r="G24" s="5">
        <f>Formulaire!AF246</f>
        <v>0</v>
      </c>
      <c r="H24" s="5">
        <v>2</v>
      </c>
      <c r="I24" s="5">
        <f>Formulaire!E248</f>
        <v>0</v>
      </c>
      <c r="J24" s="5">
        <f>Formulaire!AD248</f>
        <v>0</v>
      </c>
      <c r="K24" s="5">
        <f>Formulaire!AF248</f>
        <v>0</v>
      </c>
      <c r="L24" s="5">
        <v>3</v>
      </c>
      <c r="M24" s="5">
        <f>Formulaire!E250</f>
        <v>0</v>
      </c>
      <c r="N24" s="5">
        <f>Formulaire!AD250</f>
        <v>0</v>
      </c>
      <c r="O24" s="5">
        <f>Formulaire!AF250</f>
        <v>0</v>
      </c>
      <c r="P24" s="5">
        <v>4</v>
      </c>
      <c r="Q24" s="5">
        <f>Formulaire!E252</f>
        <v>0</v>
      </c>
      <c r="R24" s="5">
        <f>Formulaire!AD252</f>
        <v>0</v>
      </c>
      <c r="S24" s="5">
        <f>Formulaire!AF252</f>
        <v>0</v>
      </c>
      <c r="T24" s="5">
        <v>5</v>
      </c>
      <c r="U24" s="5">
        <f>Formulaire!E254</f>
        <v>0</v>
      </c>
      <c r="V24" s="5">
        <f>Formulaire!AD254</f>
        <v>0</v>
      </c>
      <c r="W24" s="5">
        <f>Formulaire!AF254</f>
        <v>0</v>
      </c>
      <c r="X24" s="5">
        <v>6</v>
      </c>
      <c r="Y24" s="5">
        <f>Formulaire!E256</f>
        <v>0</v>
      </c>
      <c r="Z24" s="5">
        <f>Formulaire!AD256</f>
        <v>0</v>
      </c>
      <c r="AA24" s="5">
        <f>Formulaire!AF256</f>
        <v>0</v>
      </c>
      <c r="AB24" s="5">
        <v>7</v>
      </c>
      <c r="AC24" s="5">
        <f>Formulaire!E258</f>
        <v>0</v>
      </c>
      <c r="AD24" s="5">
        <f>Formulaire!AD258</f>
        <v>0</v>
      </c>
      <c r="AE24" s="5">
        <f>Formulaire!AF258</f>
        <v>0</v>
      </c>
      <c r="AF24" s="5">
        <v>8</v>
      </c>
      <c r="AG24" s="5">
        <f>Formulaire!E260</f>
        <v>0</v>
      </c>
      <c r="AH24" s="5">
        <f>Formulaire!AD260</f>
        <v>0</v>
      </c>
      <c r="AI24" s="5">
        <f>Formulaire!AF260</f>
        <v>0</v>
      </c>
      <c r="AJ24" s="5">
        <v>9</v>
      </c>
      <c r="AK24" s="5">
        <f>Formulaire!E262</f>
        <v>0</v>
      </c>
      <c r="AL24" s="5">
        <f>Formulaire!AD262</f>
        <v>0</v>
      </c>
      <c r="AM24" s="5">
        <f>Formulaire!AF262</f>
        <v>0</v>
      </c>
      <c r="AN24" s="5">
        <v>10</v>
      </c>
      <c r="AO24" s="5">
        <f>Formulaire!E264</f>
        <v>0</v>
      </c>
      <c r="AP24" s="5">
        <f>Formulaire!AD264</f>
        <v>0</v>
      </c>
      <c r="AQ24" s="5">
        <f>Formulaire!AF264</f>
        <v>0</v>
      </c>
      <c r="AR24" s="5">
        <v>11</v>
      </c>
      <c r="AS24" s="5">
        <f>Formulaire!E266</f>
        <v>0</v>
      </c>
      <c r="AT24" s="5">
        <f>Formulaire!AD266</f>
        <v>0</v>
      </c>
      <c r="AU24" s="5">
        <f>Formulaire!AF266</f>
        <v>0</v>
      </c>
      <c r="AV24" s="5">
        <v>12</v>
      </c>
      <c r="AW24" s="5">
        <f>Formulaire!E268</f>
        <v>0</v>
      </c>
      <c r="AX24" s="5">
        <f>Formulaire!AD268</f>
        <v>0</v>
      </c>
      <c r="AY24" s="5">
        <f>Formulaire!AF268</f>
        <v>0</v>
      </c>
      <c r="AZ24" s="5"/>
      <c r="BA24" s="5"/>
    </row>
    <row r="25" spans="1:53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1:53" x14ac:dyDescent="0.25">
      <c r="A26" s="5" t="s">
        <v>14</v>
      </c>
      <c r="B26" s="5" t="s">
        <v>74</v>
      </c>
      <c r="C26" s="5" t="s">
        <v>75</v>
      </c>
      <c r="D26" s="9" t="s">
        <v>60</v>
      </c>
      <c r="E26" s="5" t="s">
        <v>59</v>
      </c>
      <c r="F26" s="5" t="s">
        <v>61</v>
      </c>
      <c r="G26" s="5" t="s">
        <v>63</v>
      </c>
      <c r="H26" s="5" t="s">
        <v>62</v>
      </c>
      <c r="I26" s="9" t="s">
        <v>60</v>
      </c>
      <c r="J26" s="5" t="s">
        <v>59</v>
      </c>
      <c r="K26" s="5" t="s">
        <v>61</v>
      </c>
      <c r="L26" s="5" t="s">
        <v>63</v>
      </c>
      <c r="M26" s="5" t="s">
        <v>62</v>
      </c>
      <c r="N26" s="9" t="s">
        <v>60</v>
      </c>
      <c r="O26" s="5" t="s">
        <v>59</v>
      </c>
      <c r="P26" s="5" t="s">
        <v>61</v>
      </c>
      <c r="Q26" s="5" t="s">
        <v>63</v>
      </c>
      <c r="R26" s="5" t="s">
        <v>62</v>
      </c>
      <c r="S26" s="9" t="s">
        <v>60</v>
      </c>
      <c r="T26" s="5" t="s">
        <v>59</v>
      </c>
      <c r="U26" s="5" t="s">
        <v>61</v>
      </c>
      <c r="V26" s="5" t="s">
        <v>63</v>
      </c>
      <c r="W26" s="5" t="s">
        <v>62</v>
      </c>
      <c r="X26" s="9" t="s">
        <v>60</v>
      </c>
      <c r="Y26" s="5" t="s">
        <v>59</v>
      </c>
      <c r="Z26" s="5" t="s">
        <v>61</v>
      </c>
      <c r="AA26" s="5" t="s">
        <v>63</v>
      </c>
      <c r="AB26" s="5" t="s">
        <v>62</v>
      </c>
      <c r="AC26" s="9" t="s">
        <v>60</v>
      </c>
      <c r="AD26" s="5" t="s">
        <v>59</v>
      </c>
      <c r="AE26" s="5" t="s">
        <v>61</v>
      </c>
      <c r="AF26" s="5" t="s">
        <v>63</v>
      </c>
      <c r="AG26" s="5" t="s">
        <v>62</v>
      </c>
      <c r="AH26" s="9" t="s">
        <v>60</v>
      </c>
      <c r="AI26" s="5" t="s">
        <v>59</v>
      </c>
      <c r="AJ26" s="5" t="s">
        <v>61</v>
      </c>
      <c r="AK26" s="5" t="s">
        <v>63</v>
      </c>
      <c r="AL26" s="5" t="s">
        <v>62</v>
      </c>
      <c r="AM26" s="9" t="s">
        <v>60</v>
      </c>
      <c r="AN26" s="5" t="s">
        <v>59</v>
      </c>
      <c r="AO26" s="5" t="s">
        <v>61</v>
      </c>
      <c r="AP26" s="5" t="s">
        <v>63</v>
      </c>
      <c r="AQ26" s="5" t="s">
        <v>62</v>
      </c>
      <c r="AR26" s="9" t="s">
        <v>60</v>
      </c>
      <c r="AS26" s="5" t="s">
        <v>59</v>
      </c>
      <c r="AT26" s="5" t="s">
        <v>61</v>
      </c>
      <c r="AU26" s="5" t="s">
        <v>63</v>
      </c>
      <c r="AV26" s="5" t="s">
        <v>62</v>
      </c>
      <c r="AW26" s="9" t="s">
        <v>60</v>
      </c>
      <c r="AX26" s="5" t="s">
        <v>59</v>
      </c>
      <c r="AY26" s="5" t="s">
        <v>61</v>
      </c>
      <c r="AZ26" s="5" t="s">
        <v>63</v>
      </c>
      <c r="BA26" s="5" t="s">
        <v>62</v>
      </c>
    </row>
    <row r="27" spans="1:53" x14ac:dyDescent="0.25">
      <c r="A27" s="5" t="s">
        <v>10</v>
      </c>
      <c r="B27" s="5" t="s">
        <v>13</v>
      </c>
      <c r="C27" s="5" t="s">
        <v>58</v>
      </c>
      <c r="D27" s="9">
        <f>Formulaire!C274</f>
        <v>1</v>
      </c>
      <c r="E27" s="9" t="str">
        <f>Formulaire!E274</f>
        <v>- vide -</v>
      </c>
      <c r="F27" s="9">
        <f>Formulaire!L274</f>
        <v>0</v>
      </c>
      <c r="G27" s="9">
        <f>Formulaire!Z274</f>
        <v>0</v>
      </c>
      <c r="H27" s="9">
        <f>Formulaire!AC274</f>
        <v>0</v>
      </c>
      <c r="I27" s="9" t="str">
        <f>Formulaire!C276</f>
        <v/>
      </c>
      <c r="J27" s="9" t="str">
        <f>Formulaire!E276</f>
        <v>- vide -</v>
      </c>
      <c r="K27" s="9">
        <f>Formulaire!L276</f>
        <v>0</v>
      </c>
      <c r="L27" s="9">
        <f>Formulaire!Z276</f>
        <v>0</v>
      </c>
      <c r="M27" s="9">
        <f>Formulaire!AC276</f>
        <v>0</v>
      </c>
      <c r="N27" s="9" t="str">
        <f>Formulaire!C278</f>
        <v/>
      </c>
      <c r="O27" s="9" t="str">
        <f>Formulaire!E278</f>
        <v>- vide -</v>
      </c>
      <c r="P27" s="9">
        <f>Formulaire!L278</f>
        <v>0</v>
      </c>
      <c r="Q27" s="9">
        <f>Formulaire!Z278</f>
        <v>0</v>
      </c>
      <c r="R27" s="9">
        <f>Formulaire!AC278</f>
        <v>0</v>
      </c>
      <c r="S27" s="9" t="str">
        <f>Formulaire!C280</f>
        <v/>
      </c>
      <c r="T27" s="9" t="str">
        <f>Formulaire!E280</f>
        <v>- vide -</v>
      </c>
      <c r="U27" s="9">
        <f>Formulaire!L280</f>
        <v>0</v>
      </c>
      <c r="V27" s="9">
        <f>Formulaire!Z280</f>
        <v>0</v>
      </c>
      <c r="W27" s="9">
        <f>Formulaire!AC280</f>
        <v>0</v>
      </c>
      <c r="X27" s="9" t="str">
        <f>Formulaire!C282</f>
        <v/>
      </c>
      <c r="Y27" s="9" t="str">
        <f>Formulaire!E282</f>
        <v>- vide -</v>
      </c>
      <c r="Z27" s="9">
        <f>Formulaire!L282</f>
        <v>0</v>
      </c>
      <c r="AA27" s="9">
        <f>Formulaire!Z282</f>
        <v>0</v>
      </c>
      <c r="AB27" s="9">
        <f>Formulaire!AC282</f>
        <v>0</v>
      </c>
      <c r="AC27" s="9" t="str">
        <f>Formulaire!C284</f>
        <v/>
      </c>
      <c r="AD27" s="9" t="str">
        <f>Formulaire!E284</f>
        <v>- vide -</v>
      </c>
      <c r="AE27" s="9">
        <f>Formulaire!L284</f>
        <v>0</v>
      </c>
      <c r="AF27" s="9">
        <f>Formulaire!Z284</f>
        <v>0</v>
      </c>
      <c r="AG27" s="9">
        <f>Formulaire!AC284</f>
        <v>0</v>
      </c>
      <c r="AH27" s="9" t="str">
        <f>Formulaire!C286</f>
        <v/>
      </c>
      <c r="AI27" s="9" t="str">
        <f>Formulaire!E286</f>
        <v>- vide -</v>
      </c>
      <c r="AJ27" s="9">
        <f>Formulaire!L286</f>
        <v>0</v>
      </c>
      <c r="AK27" s="9">
        <f>Formulaire!Z286</f>
        <v>0</v>
      </c>
      <c r="AL27" s="9">
        <f>Formulaire!AC286</f>
        <v>0</v>
      </c>
      <c r="AM27" s="9" t="str">
        <f>Formulaire!C288</f>
        <v/>
      </c>
      <c r="AN27" s="9" t="str">
        <f>Formulaire!E288</f>
        <v>- vide -</v>
      </c>
      <c r="AO27" s="9">
        <f>Formulaire!L288</f>
        <v>0</v>
      </c>
      <c r="AP27" s="9">
        <f>Formulaire!Z288</f>
        <v>0</v>
      </c>
      <c r="AQ27" s="9">
        <f>Formulaire!AC288</f>
        <v>0</v>
      </c>
      <c r="AR27" s="9" t="str">
        <f>Formulaire!C290</f>
        <v/>
      </c>
      <c r="AS27" s="9" t="str">
        <f>Formulaire!E290</f>
        <v>- vide -</v>
      </c>
      <c r="AT27" s="9">
        <f>Formulaire!L290</f>
        <v>0</v>
      </c>
      <c r="AU27" s="9">
        <f>Formulaire!Z290</f>
        <v>0</v>
      </c>
      <c r="AV27" s="9">
        <f>Formulaire!AC290</f>
        <v>0</v>
      </c>
      <c r="AW27" s="9" t="str">
        <f>Formulaire!C292</f>
        <v/>
      </c>
      <c r="AX27" s="9" t="str">
        <f>Formulaire!E292</f>
        <v>- vide -</v>
      </c>
      <c r="AY27" s="9">
        <f>Formulaire!L292</f>
        <v>0</v>
      </c>
      <c r="AZ27" s="9">
        <f>Formulaire!Z292</f>
        <v>0</v>
      </c>
      <c r="BA27" s="9">
        <f>Formulaire!AC292</f>
        <v>0</v>
      </c>
    </row>
    <row r="28" spans="1:5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x14ac:dyDescent="0.25">
      <c r="A29" s="5" t="s">
        <v>14</v>
      </c>
      <c r="B29" s="5" t="s">
        <v>74</v>
      </c>
      <c r="C29" s="5" t="s">
        <v>75</v>
      </c>
      <c r="D29" s="9" t="s">
        <v>65</v>
      </c>
      <c r="E29" s="5" t="s">
        <v>66</v>
      </c>
      <c r="F29" s="5" t="s">
        <v>67</v>
      </c>
      <c r="G29" s="5" t="s">
        <v>68</v>
      </c>
      <c r="H29" s="9" t="s">
        <v>65</v>
      </c>
      <c r="I29" s="5" t="s">
        <v>66</v>
      </c>
      <c r="J29" s="5" t="s">
        <v>67</v>
      </c>
      <c r="K29" s="5" t="s">
        <v>68</v>
      </c>
      <c r="L29" s="9" t="s">
        <v>65</v>
      </c>
      <c r="M29" s="5" t="s">
        <v>66</v>
      </c>
      <c r="N29" s="5" t="s">
        <v>67</v>
      </c>
      <c r="O29" s="5" t="s">
        <v>68</v>
      </c>
      <c r="P29" s="9" t="s">
        <v>65</v>
      </c>
      <c r="Q29" s="5" t="s">
        <v>66</v>
      </c>
      <c r="R29" s="5" t="s">
        <v>67</v>
      </c>
      <c r="S29" s="5" t="s">
        <v>68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x14ac:dyDescent="0.25">
      <c r="A30" s="5" t="s">
        <v>10</v>
      </c>
      <c r="B30" s="5" t="s">
        <v>13</v>
      </c>
      <c r="C30" s="5" t="s">
        <v>64</v>
      </c>
      <c r="D30" s="5">
        <f>Formulaire!C298</f>
        <v>1</v>
      </c>
      <c r="E30" s="5" t="str">
        <f>Formulaire!E298</f>
        <v xml:space="preserve">Pour commission de suivi, matériel de bureau, </v>
      </c>
      <c r="F30" s="5">
        <f>Formulaire!Z298</f>
        <v>1</v>
      </c>
      <c r="G30" s="5">
        <f>Formulaire!AC298</f>
        <v>0</v>
      </c>
      <c r="H30" s="5">
        <f>Formulaire!C300</f>
        <v>2</v>
      </c>
      <c r="I30" s="5">
        <f>Formulaire!E300</f>
        <v>0</v>
      </c>
      <c r="J30" s="5">
        <f>Formulaire!Z300</f>
        <v>0</v>
      </c>
      <c r="K30" s="5">
        <f>Formulaire!AC300</f>
        <v>0</v>
      </c>
      <c r="L30" s="5">
        <f>Formulaire!C302</f>
        <v>3</v>
      </c>
      <c r="M30" s="5">
        <f>Formulaire!E302</f>
        <v>0</v>
      </c>
      <c r="N30" s="5">
        <f>Formulaire!Z302</f>
        <v>0</v>
      </c>
      <c r="O30" s="5">
        <f>Formulaire!AC302</f>
        <v>0</v>
      </c>
      <c r="P30" s="5">
        <f>Formulaire!C304</f>
        <v>4</v>
      </c>
      <c r="Q30" s="5">
        <f>Formulaire!E304</f>
        <v>0</v>
      </c>
      <c r="R30" s="5">
        <f>Formulaire!Z304</f>
        <v>0</v>
      </c>
      <c r="S30" s="5">
        <f>Formulaire!AC304</f>
        <v>0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x14ac:dyDescent="0.25">
      <c r="A32" s="5" t="s">
        <v>14</v>
      </c>
      <c r="B32" s="5" t="s">
        <v>74</v>
      </c>
      <c r="C32" s="5" t="s">
        <v>75</v>
      </c>
      <c r="D32" s="11" t="s">
        <v>54</v>
      </c>
      <c r="E32" s="12" t="s">
        <v>73</v>
      </c>
      <c r="F32" s="11" t="s">
        <v>54</v>
      </c>
      <c r="G32" s="12" t="s">
        <v>73</v>
      </c>
      <c r="H32" s="11" t="s">
        <v>54</v>
      </c>
      <c r="I32" s="12" t="s">
        <v>73</v>
      </c>
      <c r="J32" s="11" t="s">
        <v>54</v>
      </c>
      <c r="K32" s="12" t="s">
        <v>73</v>
      </c>
      <c r="L32" s="11" t="s">
        <v>54</v>
      </c>
      <c r="M32" s="12" t="s">
        <v>73</v>
      </c>
      <c r="N32" s="11" t="s">
        <v>54</v>
      </c>
      <c r="O32" s="12" t="s">
        <v>73</v>
      </c>
      <c r="P32" s="11" t="s">
        <v>54</v>
      </c>
      <c r="Q32" s="12" t="s">
        <v>73</v>
      </c>
      <c r="R32" s="11" t="s">
        <v>54</v>
      </c>
      <c r="S32" s="12" t="s">
        <v>73</v>
      </c>
      <c r="T32" s="11" t="s">
        <v>54</v>
      </c>
      <c r="U32" s="12" t="s">
        <v>73</v>
      </c>
      <c r="V32" s="11" t="s">
        <v>54</v>
      </c>
      <c r="W32" s="12" t="s">
        <v>73</v>
      </c>
      <c r="X32" s="11" t="s">
        <v>54</v>
      </c>
      <c r="Y32" s="12" t="s">
        <v>73</v>
      </c>
      <c r="Z32" s="11" t="s">
        <v>54</v>
      </c>
      <c r="AA32" s="12" t="s">
        <v>73</v>
      </c>
      <c r="AB32" s="11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53" x14ac:dyDescent="0.25">
      <c r="A33" s="12" t="s">
        <v>10</v>
      </c>
      <c r="B33" s="12" t="s">
        <v>13</v>
      </c>
      <c r="C33" s="12" t="s">
        <v>53</v>
      </c>
      <c r="D33" s="12">
        <f>Formulaire!B325</f>
        <v>1</v>
      </c>
      <c r="E33" s="12">
        <f>Formulaire!C325</f>
        <v>0</v>
      </c>
      <c r="F33" s="12" t="str">
        <f>Formulaire!B327</f>
        <v/>
      </c>
      <c r="G33" s="12">
        <f>Formulaire!C327</f>
        <v>0</v>
      </c>
      <c r="H33" s="12" t="str">
        <f>Formulaire!B329</f>
        <v/>
      </c>
      <c r="I33" s="12">
        <f>Formulaire!C329</f>
        <v>0</v>
      </c>
      <c r="J33" s="12" t="str">
        <f>Formulaire!B331</f>
        <v/>
      </c>
      <c r="K33" s="12">
        <f>Formulaire!C331</f>
        <v>0</v>
      </c>
      <c r="L33" s="12" t="str">
        <f>Formulaire!B333</f>
        <v/>
      </c>
      <c r="M33" s="12">
        <f>Formulaire!C333</f>
        <v>0</v>
      </c>
      <c r="N33" s="12" t="str">
        <f>Formulaire!B335</f>
        <v/>
      </c>
      <c r="O33" s="12">
        <f>Formulaire!C335</f>
        <v>0</v>
      </c>
      <c r="P33" s="12" t="str">
        <f>Formulaire!B337</f>
        <v/>
      </c>
      <c r="Q33" s="12">
        <f>Formulaire!C337</f>
        <v>0</v>
      </c>
      <c r="R33" s="12" t="str">
        <f>Formulaire!B339</f>
        <v/>
      </c>
      <c r="S33" s="12">
        <f>Formulaire!C339</f>
        <v>0</v>
      </c>
      <c r="T33" s="12" t="str">
        <f>Formulaire!B341</f>
        <v/>
      </c>
      <c r="U33" s="12">
        <f>Formulaire!C341</f>
        <v>0</v>
      </c>
      <c r="V33" s="12" t="str">
        <f>Formulaire!B343</f>
        <v/>
      </c>
      <c r="W33" s="12">
        <f>Formulaire!C343</f>
        <v>0</v>
      </c>
      <c r="X33" s="12" t="str">
        <f>Formulaire!B345</f>
        <v/>
      </c>
      <c r="Y33" s="12">
        <f>Formulaire!C345</f>
        <v>0</v>
      </c>
      <c r="Z33" s="12" t="str">
        <f>Formulaire!B347</f>
        <v/>
      </c>
      <c r="AA33" s="12">
        <f>Formulaire!C347</f>
        <v>0</v>
      </c>
      <c r="AB33" s="12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53" x14ac:dyDescent="0.25">
      <c r="A34" s="13"/>
      <c r="B34" s="13"/>
      <c r="C34" s="13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53" x14ac:dyDescent="0.25">
      <c r="A35" s="5" t="s">
        <v>14</v>
      </c>
      <c r="B35" s="5" t="s">
        <v>74</v>
      </c>
      <c r="C35" s="5" t="s">
        <v>75</v>
      </c>
      <c r="D35" s="9" t="s">
        <v>70</v>
      </c>
      <c r="E35" s="5" t="s">
        <v>71</v>
      </c>
      <c r="F35" s="5" t="s">
        <v>72</v>
      </c>
      <c r="G35" s="9" t="s">
        <v>70</v>
      </c>
      <c r="H35" s="5" t="s">
        <v>71</v>
      </c>
      <c r="I35" s="5" t="s">
        <v>72</v>
      </c>
      <c r="J35" s="9" t="s">
        <v>70</v>
      </c>
      <c r="K35" s="5" t="s">
        <v>71</v>
      </c>
      <c r="L35" s="5" t="s">
        <v>72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x14ac:dyDescent="0.25">
      <c r="A36" s="5" t="s">
        <v>10</v>
      </c>
      <c r="B36" s="5" t="s">
        <v>13</v>
      </c>
      <c r="C36" s="5" t="s">
        <v>69</v>
      </c>
      <c r="D36" s="5">
        <f>Formulaire!C313</f>
        <v>1</v>
      </c>
      <c r="E36" s="5">
        <f>Formulaire!E313</f>
        <v>0</v>
      </c>
      <c r="F36" s="14">
        <f>Formulaire!AG313</f>
        <v>0</v>
      </c>
      <c r="G36" s="5">
        <f>Formulaire!C315</f>
        <v>2</v>
      </c>
      <c r="H36" s="5">
        <f>Formulaire!E315</f>
        <v>0</v>
      </c>
      <c r="I36" s="14">
        <f>Formulaire!AG315</f>
        <v>0</v>
      </c>
      <c r="J36" s="5">
        <f>Formulaire!C317</f>
        <v>3</v>
      </c>
      <c r="K36" s="5">
        <f>Formulaire!E317</f>
        <v>0</v>
      </c>
      <c r="L36" s="14">
        <f>Formulaire!AG317</f>
        <v>0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 x14ac:dyDescent="0.25">
      <c r="A37" s="3"/>
      <c r="B37" s="3"/>
      <c r="C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Lis-moi</vt:lpstr>
      <vt:lpstr>Formulaire</vt:lpstr>
      <vt:lpstr>Eingabedaten</vt:lpstr>
      <vt:lpstr>DataVectors</vt:lpstr>
      <vt:lpstr>Formulaire!OLE_LINK1</vt:lpstr>
      <vt:lpstr>Formulaire!Zone_d_impression</vt:lpstr>
      <vt:lpstr>'Lis-moi'!Zone_d_impression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Marlène Fretz</dc:creator>
  <cp:lastModifiedBy>Ducrest Corinne ASTRA</cp:lastModifiedBy>
  <cp:lastPrinted>2020-06-09T12:42:44Z</cp:lastPrinted>
  <dcterms:created xsi:type="dcterms:W3CDTF">2009-11-10T15:30:15Z</dcterms:created>
  <dcterms:modified xsi:type="dcterms:W3CDTF">2023-12-21T08:22:40Z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