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H1 retravaillé\"/>
    </mc:Choice>
  </mc:AlternateContent>
  <bookViews>
    <workbookView xWindow="0" yWindow="0" windowWidth="28800" windowHeight="14145"/>
  </bookViews>
  <sheets>
    <sheet name="Données pour décompte final" sheetId="29" r:id="rId1"/>
    <sheet name="H1 Récapitulation des coûts" sheetId="1" r:id="rId2"/>
    <sheet name="H1 Calcul contrib. définitive" sheetId="4" r:id="rId3"/>
    <sheet name="H2 Chiffres-clés décompte final" sheetId="5" r:id="rId4"/>
    <sheet name="Paramètres" sheetId="30" r:id="rId5"/>
  </sheets>
  <definedNames>
    <definedName name="OLE_LINK2" localSheetId="3">'H2 Chiffres-clés décompte final'!#REF!</definedName>
    <definedName name="_xlnm.Print_Area" localSheetId="2">'H1 Calcul contrib. définitive'!$A$1:$G$25</definedName>
    <definedName name="_xlnm.Print_Area" localSheetId="1">'H1 Récapitulation des coûts'!$A$1:$L$29</definedName>
    <definedName name="_xlnm.Print_Area" localSheetId="3">'H2 Chiffres-clés décompte final'!$A$1:$H$17</definedName>
  </definedNames>
  <calcPr calcId="162913" concurrentCalc="0"/>
</workbook>
</file>

<file path=xl/calcChain.xml><?xml version="1.0" encoding="utf-8"?>
<calcChain xmlns="http://schemas.openxmlformats.org/spreadsheetml/2006/main">
  <c r="J19" i="1" l="1"/>
  <c r="J17" i="1"/>
  <c r="J16" i="1"/>
  <c r="J15" i="1"/>
  <c r="J13" i="1"/>
  <c r="J12" i="1"/>
  <c r="J10" i="1"/>
  <c r="J9" i="1"/>
  <c r="C10" i="4"/>
  <c r="A17" i="4"/>
  <c r="C17" i="4"/>
  <c r="D17" i="4"/>
  <c r="E10" i="4"/>
  <c r="F10" i="4"/>
  <c r="L9" i="1"/>
  <c r="L10" i="1"/>
  <c r="L12" i="1"/>
  <c r="L13" i="1"/>
  <c r="L15" i="1"/>
  <c r="L16" i="1"/>
  <c r="L17" i="1"/>
  <c r="J7" i="1"/>
  <c r="L7" i="1"/>
  <c r="J8" i="1"/>
  <c r="L8" i="1"/>
  <c r="L18" i="1"/>
  <c r="L19" i="1"/>
  <c r="L20" i="1"/>
  <c r="A10" i="4"/>
  <c r="G10" i="4"/>
  <c r="G7" i="4"/>
  <c r="H2" i="30"/>
  <c r="H3" i="30"/>
  <c r="D8" i="29"/>
  <c r="F8" i="5"/>
  <c r="D8" i="4"/>
  <c r="A15" i="4"/>
  <c r="C8" i="29"/>
  <c r="D23" i="4"/>
  <c r="E18" i="1"/>
  <c r="J18" i="1"/>
  <c r="G18" i="1"/>
  <c r="D12" i="1"/>
  <c r="D16" i="1"/>
  <c r="D13" i="1"/>
  <c r="C17" i="5"/>
  <c r="B17" i="4"/>
  <c r="B23" i="4"/>
  <c r="B17" i="5"/>
  <c r="A17" i="5"/>
  <c r="H11" i="5"/>
  <c r="C23" i="4"/>
  <c r="G11" i="5"/>
  <c r="F11" i="5"/>
  <c r="C11" i="5"/>
  <c r="A23" i="4"/>
  <c r="E23" i="4"/>
  <c r="E17" i="4"/>
  <c r="J20" i="1"/>
  <c r="G20" i="1"/>
  <c r="E20" i="1"/>
  <c r="D20" i="1"/>
  <c r="D18" i="1"/>
  <c r="D19" i="1"/>
  <c r="D7" i="1"/>
  <c r="D17" i="1"/>
  <c r="D15" i="1"/>
  <c r="D10" i="1"/>
  <c r="D9" i="1"/>
  <c r="D8" i="1"/>
  <c r="B4" i="4"/>
  <c r="B3" i="4"/>
  <c r="B2" i="4"/>
  <c r="B10" i="4"/>
  <c r="B4" i="5"/>
  <c r="B3" i="5"/>
  <c r="B2" i="5"/>
  <c r="C4" i="1"/>
  <c r="C3" i="1"/>
  <c r="C2" i="1"/>
  <c r="D10" i="4"/>
  <c r="G17" i="4"/>
</calcChain>
</file>

<file path=xl/comments1.xml><?xml version="1.0" encoding="utf-8"?>
<comments xmlns="http://schemas.openxmlformats.org/spreadsheetml/2006/main">
  <authors>
    <author>Alt Michel ASTRA</author>
  </authors>
  <commentList>
    <comment ref="C3" authorId="0" shapeId="0">
      <text>
        <r>
          <rPr>
            <sz val="10"/>
            <color indexed="81"/>
            <rFont val="Arial"/>
            <family val="2"/>
          </rPr>
          <t>Nom selon page de titre de la convention de financement</t>
        </r>
      </text>
    </comment>
    <comment ref="C4" authorId="0" shapeId="0">
      <text>
        <r>
          <rPr>
            <sz val="10"/>
            <color indexed="81"/>
            <rFont val="Arial"/>
            <family val="2"/>
          </rPr>
          <t>Nr. Selon chiffre 2.1 de la convention de financement</t>
        </r>
      </text>
    </comment>
    <comment ref="C5" authorId="0" shapeId="0">
      <text>
        <r>
          <rPr>
            <sz val="10"/>
            <color indexed="81"/>
            <rFont val="Arial"/>
            <family val="2"/>
          </rPr>
          <t>selon page de titre de la convention de financement (Nom du paquet / Nr de la partie / Nom de la partie de mesure)</t>
        </r>
      </text>
    </comment>
  </commentList>
</comments>
</file>

<file path=xl/sharedStrings.xml><?xml version="1.0" encoding="utf-8"?>
<sst xmlns="http://schemas.openxmlformats.org/spreadsheetml/2006/main" count="181" uniqueCount="121">
  <si>
    <t xml:space="preserve"> </t>
  </si>
  <si>
    <t>KC7</t>
  </si>
  <si>
    <t>KC6</t>
  </si>
  <si>
    <t>KC8</t>
  </si>
  <si>
    <t>X1</t>
  </si>
  <si>
    <t>%</t>
  </si>
  <si>
    <t>CHF</t>
  </si>
  <si>
    <t>X1/X2</t>
  </si>
  <si>
    <t>MM.JJJJ</t>
  </si>
  <si>
    <t>(X2)</t>
  </si>
  <si>
    <t>(X1)*</t>
  </si>
  <si>
    <t xml:space="preserve">Kennzahlen Termin-Controlling (Teil A) 
Kennzahlen Kosten-Controlling (Teil C)  </t>
  </si>
  <si>
    <t>(Datum: MM.JJJJ)</t>
  </si>
  <si>
    <t>(in 5% Schritten)</t>
  </si>
  <si>
    <t>(CHF)</t>
  </si>
  <si>
    <t>T2</t>
  </si>
  <si>
    <t>T4</t>
  </si>
  <si>
    <t>T6</t>
  </si>
  <si>
    <t>T8</t>
  </si>
  <si>
    <t>T9</t>
  </si>
  <si>
    <t>KC0</t>
  </si>
  <si>
    <t>CHF *</t>
  </si>
  <si>
    <t>2/2</t>
  </si>
  <si>
    <t>1/2</t>
  </si>
  <si>
    <t>*</t>
  </si>
  <si>
    <t>KC2</t>
  </si>
  <si>
    <t>KC4</t>
  </si>
  <si>
    <t>X3</t>
  </si>
  <si>
    <t>(KC6)</t>
  </si>
  <si>
    <t>(KC2)</t>
  </si>
  <si>
    <t>(KC4)</t>
  </si>
  <si>
    <t>(X3)*</t>
  </si>
  <si>
    <t>Generation</t>
  </si>
  <si>
    <t>Preisstand</t>
  </si>
  <si>
    <t>Projet d'agglomération :</t>
  </si>
  <si>
    <t>Identification du projet :</t>
  </si>
  <si>
    <t>Nom de la convention de financement :</t>
  </si>
  <si>
    <t>Canton :</t>
  </si>
  <si>
    <t>Données pour le décompte / rapport final</t>
  </si>
  <si>
    <t>Renchérissement</t>
  </si>
  <si>
    <r>
      <t xml:space="preserve">Renchérissement 
avant contrat
</t>
    </r>
    <r>
      <rPr>
        <sz val="10"/>
        <rFont val="Arial"/>
        <family val="2"/>
      </rPr>
      <t>(calculé par l'OFROU)</t>
    </r>
  </si>
  <si>
    <r>
      <t xml:space="preserve">
Renchérissement 
après contrat
</t>
    </r>
    <r>
      <rPr>
        <sz val="10"/>
        <rFont val="Arial"/>
        <family val="2"/>
      </rPr>
      <t xml:space="preserve">(calculé par l'OFROU)
</t>
    </r>
  </si>
  <si>
    <t>Contribution maximale
de la Confédération</t>
  </si>
  <si>
    <t>Coûts d'investissement 
maximums</t>
  </si>
  <si>
    <t xml:space="preserve">selon convention
de financement </t>
  </si>
  <si>
    <t>(chiffre 3.1, alinéa 1 convention de financement)</t>
  </si>
  <si>
    <r>
      <t xml:space="preserve">Taux de contribution 
maximum 
</t>
    </r>
    <r>
      <rPr>
        <sz val="10"/>
        <rFont val="Arial"/>
        <family val="2"/>
      </rPr>
      <t>selon 
convention de 
financement 
(chiffre 1.3, alinéa 1)</t>
    </r>
  </si>
  <si>
    <t>Date de 
mise en service</t>
  </si>
  <si>
    <t>mm.aaaa</t>
  </si>
  <si>
    <t>1ère génération</t>
  </si>
  <si>
    <t>2ème génération</t>
  </si>
  <si>
    <t>3ème génération</t>
  </si>
  <si>
    <t>Lieu / Date :</t>
  </si>
  <si>
    <t>Prénom / Nom :</t>
  </si>
  <si>
    <t>OFROU</t>
  </si>
  <si>
    <t>Canton</t>
  </si>
  <si>
    <t xml:space="preserve">*  est demandé par le canton à l'OFROU  </t>
  </si>
  <si>
    <t>Récapitulation des coûts</t>
  </si>
  <si>
    <t>Coûts effectifs</t>
  </si>
  <si>
    <t>Total des coûts</t>
  </si>
  <si>
    <t>Coûts non imputables</t>
  </si>
  <si>
    <t>Coûts imputables</t>
  </si>
  <si>
    <t>Positions</t>
  </si>
  <si>
    <t>I.    Propre prestation</t>
  </si>
  <si>
    <t>II.   Acquisition (terrain)</t>
  </si>
  <si>
    <t>III.   Autres coûts non soumis à la TVA</t>
  </si>
  <si>
    <t>IV.  Livraison de plantes</t>
  </si>
  <si>
    <t>V.   Travaux de construction et travaux annexes</t>
  </si>
  <si>
    <t>VI.  Etablissement projet et direction des travaux</t>
  </si>
  <si>
    <t xml:space="preserve">      Période comptable jusqu'au 31 décembre 2010</t>
  </si>
  <si>
    <t>Total intermédiaire (I. à VI.)</t>
  </si>
  <si>
    <t>Recettes (produits)</t>
  </si>
  <si>
    <t>Total</t>
  </si>
  <si>
    <t xml:space="preserve">      Période comptable du 1er janvier 2011 au 31 déc. 2017</t>
  </si>
  <si>
    <t xml:space="preserve">      Période comptable à partir du 1er janvier 2018</t>
  </si>
  <si>
    <t xml:space="preserve">           = champs à compléter</t>
  </si>
  <si>
    <t xml:space="preserve">Taux de contribution 
maximum 
selon 
convention de 
financement </t>
  </si>
  <si>
    <t>Coûts d'investissements 
maximums selon conv. de financement</t>
  </si>
  <si>
    <t>Prix avril 2016; sans renchériss. et sans TVA</t>
  </si>
  <si>
    <t>Prix oct. 2005; sans renchériss. et sans TVA</t>
  </si>
  <si>
    <t>Facteur</t>
  </si>
  <si>
    <t xml:space="preserve">Contribution maximale
de la Confédération
selon conv. de financ. </t>
  </si>
  <si>
    <t>Report de la
TVA</t>
  </si>
  <si>
    <r>
      <t xml:space="preserve">Renchérissement 
avant contrat
</t>
    </r>
    <r>
      <rPr>
        <sz val="8"/>
        <rFont val="Arial"/>
        <family val="2"/>
      </rPr>
      <t>(calculé par l'OFROU)</t>
    </r>
  </si>
  <si>
    <r>
      <t xml:space="preserve">Renchérissement 
après contrat
</t>
    </r>
    <r>
      <rPr>
        <sz val="8"/>
        <rFont val="Arial"/>
        <family val="2"/>
      </rPr>
      <t>(calculé par l'OFROU)</t>
    </r>
  </si>
  <si>
    <r>
      <t>Renchérissement</t>
    </r>
    <r>
      <rPr>
        <sz val="11"/>
        <rFont val="Arial"/>
        <family val="2"/>
      </rPr>
      <t>**</t>
    </r>
  </si>
  <si>
    <t>Contribution versée à ce jour par la Confédération</t>
  </si>
  <si>
    <t>Solde de contribution 
à verser par la Confédération selon décompte final</t>
  </si>
  <si>
    <t>Contributions effectives</t>
  </si>
  <si>
    <t>TVA</t>
  </si>
  <si>
    <t>Renchérissement
avant contrat</t>
  </si>
  <si>
    <t>Renchérissement
après contrat</t>
  </si>
  <si>
    <r>
      <t xml:space="preserve">Contribution
</t>
    </r>
    <r>
      <rPr>
        <sz val="8"/>
        <rFont val="Arial"/>
        <family val="2"/>
      </rPr>
      <t>sans renchérissement 
et sans TVA</t>
    </r>
    <r>
      <rPr>
        <sz val="10"/>
        <rFont val="Arial"/>
        <family val="2"/>
      </rPr>
      <t xml:space="preserve">
</t>
    </r>
  </si>
  <si>
    <r>
      <rPr>
        <b/>
        <u/>
        <sz val="9"/>
        <rFont val="Arial"/>
        <family val="2"/>
      </rPr>
      <t>Legende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CF = convention de financement
*  Montants reportés automatiquement des tableaux précédents.
** La valeur, 100% de la contribution fédérale selon CF, fait l'objet d'une demande à l'OFROU par le canton.</t>
    </r>
  </si>
  <si>
    <t xml:space="preserve">             = champs à compléter</t>
  </si>
  <si>
    <t>Calcul de la contribution définitive</t>
  </si>
  <si>
    <t>Canton:</t>
  </si>
  <si>
    <t>Contrôle des délais (partie A)</t>
  </si>
  <si>
    <t>Contrôle des coûts (partie C)</t>
  </si>
  <si>
    <r>
      <t xml:space="preserve">
Renchérissement
après contrat
</t>
    </r>
    <r>
      <rPr>
        <sz val="10"/>
        <rFont val="Arial Narrow"/>
        <family val="2"/>
      </rPr>
      <t>(effectif)</t>
    </r>
  </si>
  <si>
    <r>
      <t xml:space="preserve">
TVA
</t>
    </r>
    <r>
      <rPr>
        <sz val="10"/>
        <rFont val="Arial Narrow"/>
        <family val="2"/>
      </rPr>
      <t>(effective)</t>
    </r>
  </si>
  <si>
    <t>Coûts d’investissements maximums; (selon chiffre 3.1, alinéa 1 convention de financement)</t>
  </si>
  <si>
    <r>
      <t xml:space="preserve">Autorisation 
de construire
</t>
    </r>
    <r>
      <rPr>
        <sz val="10"/>
        <rFont val="Arial Narrow"/>
        <family val="2"/>
      </rPr>
      <t>(effective)</t>
    </r>
  </si>
  <si>
    <r>
      <t xml:space="preserve">Début 
des travaux 
</t>
    </r>
    <r>
      <rPr>
        <sz val="10"/>
        <rFont val="Arial Narrow"/>
        <family val="2"/>
      </rPr>
      <t>(effectif)</t>
    </r>
  </si>
  <si>
    <r>
      <t xml:space="preserve">Mise 
en service
</t>
    </r>
    <r>
      <rPr>
        <sz val="10"/>
        <rFont val="Arial Narrow"/>
        <family val="2"/>
      </rPr>
      <t>(effective)</t>
    </r>
  </si>
  <si>
    <r>
      <t xml:space="preserve">Fin 
du projet
</t>
    </r>
    <r>
      <rPr>
        <sz val="10"/>
        <rFont val="Arial Narrow"/>
        <family val="2"/>
      </rPr>
      <t>(effective)</t>
    </r>
  </si>
  <si>
    <t>Avancement 
des travaux 
en %</t>
  </si>
  <si>
    <r>
      <t xml:space="preserve">Renchérissement
avant contrat
</t>
    </r>
    <r>
      <rPr>
        <sz val="10"/>
        <rFont val="Arial Narrow"/>
        <family val="2"/>
      </rPr>
      <t>(effectif)</t>
    </r>
  </si>
  <si>
    <t>La Confédération participe à hauteur du pourcentage fixé, jusqu'à concurrence du montant maximal accordé.
En cas de coûts inférieurs (X1/X2&lt;1), la Confédération participe à hauteur du pourcentage fixé uniquement pour les coûts effectifs imputables (X1), pour la TVA (KC6) et pour le renchérissement.
Le canton veille à la transparence et à la vérifiabilité des coûts. Il met à disposition, sur demande des autorités fédérales compétentes, également après l'établisssement du décompte final, les documents exigés et fournit les informations nécessaires.</t>
  </si>
  <si>
    <t xml:space="preserve">Demande à envoyer à : </t>
  </si>
  <si>
    <r>
      <t xml:space="preserve">Total CHF
</t>
    </r>
    <r>
      <rPr>
        <sz val="8"/>
        <rFont val="Arial"/>
        <family val="2"/>
      </rPr>
      <t>renchérissement inclu,
sans TVA</t>
    </r>
  </si>
  <si>
    <r>
      <t xml:space="preserve">Net CHF
</t>
    </r>
    <r>
      <rPr>
        <sz val="8"/>
        <rFont val="Arial"/>
        <family val="2"/>
      </rPr>
      <t>renchérissement inclu,
sans TVA</t>
    </r>
  </si>
  <si>
    <t>La Confédértion ne participe pas au remboursement de la valeur ajoutée (TVA) pour les mesures réalisées sur sol français</t>
  </si>
  <si>
    <t>Report des
coûts effectifs
renchérissement inclu,
sans TVA</t>
  </si>
  <si>
    <r>
      <t xml:space="preserve">Total coûts
effectifs imputables
</t>
    </r>
    <r>
      <rPr>
        <sz val="10"/>
        <rFont val="Arial Narrow"/>
        <family val="2"/>
      </rPr>
      <t>(renchérissement inclu, sans TVA)</t>
    </r>
  </si>
  <si>
    <r>
      <t xml:space="preserve">
Recettes effectivement réalisées </t>
    </r>
    <r>
      <rPr>
        <sz val="10"/>
        <rFont val="Arial Narrow"/>
        <family val="2"/>
      </rPr>
      <t>(renchérissement inclu, sans TVA)</t>
    </r>
  </si>
  <si>
    <t>Contribution maximale 
de la Confédération
renchérissement inclu, sans TVA</t>
  </si>
  <si>
    <t>Coûts d'investissements 
maximums théoriques
renchérissement inclu,
sans TVA</t>
  </si>
  <si>
    <t xml:space="preserve">Contribution de la Confédération 
selon décompte,
renchérissement inclus, sans TVA
</t>
  </si>
  <si>
    <r>
      <t xml:space="preserve">Contribution de la Confédération 
selon décompte
</t>
    </r>
    <r>
      <rPr>
        <sz val="8"/>
        <rFont val="Arial"/>
        <family val="2"/>
      </rPr>
      <t>rench. inclu, sans TVA</t>
    </r>
  </si>
  <si>
    <t>Mesure réalisée sur sol 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</si>
</sst>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(* #,##0.00_);_(* \(#,##0.00\);_(* &quot;-&quot;??_);_(@_)"/>
    <numFmt numFmtId="166" formatCode="0.0%"/>
    <numFmt numFmtId="167" formatCode="#,##0.000"/>
    <numFmt numFmtId="168" formatCode="mm/yyyy"/>
  </numFmts>
  <fonts count="36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i/>
      <sz val="10"/>
      <name val="Arial"/>
      <family val="2"/>
    </font>
    <font>
      <b/>
      <u/>
      <sz val="9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0"/>
      <color indexed="8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b/>
      <sz val="12"/>
      <color rgb="FFFF0000"/>
      <name val="Arial 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b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/>
      <top style="hair">
        <color indexed="8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4">
    <xf numFmtId="0" fontId="0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6" fillId="0" borderId="0"/>
    <xf numFmtId="0" fontId="34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6" fontId="4" fillId="0" borderId="2" xfId="0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right" vertical="center" wrapText="1" indent="1"/>
    </xf>
    <xf numFmtId="3" fontId="5" fillId="0" borderId="4" xfId="0" applyNumberFormat="1" applyFont="1" applyFill="1" applyBorder="1" applyAlignment="1" applyProtection="1">
      <alignment horizontal="right" vertical="center" wrapText="1"/>
    </xf>
    <xf numFmtId="166" fontId="4" fillId="0" borderId="5" xfId="0" applyNumberFormat="1" applyFont="1" applyFill="1" applyBorder="1" applyAlignment="1" applyProtection="1">
      <alignment horizontal="center" vertical="center" wrapText="1"/>
    </xf>
    <xf numFmtId="166" fontId="4" fillId="0" borderId="6" xfId="0" applyNumberFormat="1" applyFont="1" applyFill="1" applyBorder="1" applyAlignment="1" applyProtection="1">
      <alignment horizontal="center" vertical="center" wrapText="1"/>
    </xf>
    <xf numFmtId="3" fontId="5" fillId="0" borderId="7" xfId="0" applyNumberFormat="1" applyFont="1" applyFill="1" applyBorder="1" applyAlignment="1" applyProtection="1">
      <alignment horizontal="right" vertical="center" wrapText="1" indent="1"/>
    </xf>
    <xf numFmtId="3" fontId="5" fillId="0" borderId="8" xfId="0" applyNumberFormat="1" applyFont="1" applyFill="1" applyBorder="1" applyAlignment="1" applyProtection="1">
      <alignment horizontal="right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 indent="1"/>
    </xf>
    <xf numFmtId="3" fontId="5" fillId="0" borderId="10" xfId="0" applyNumberFormat="1" applyFont="1" applyFill="1" applyBorder="1" applyAlignment="1" applyProtection="1">
      <alignment horizontal="right" vertical="center" wrapText="1" indent="1"/>
    </xf>
    <xf numFmtId="166" fontId="4" fillId="0" borderId="11" xfId="0" applyNumberFormat="1" applyFont="1" applyFill="1" applyBorder="1" applyAlignment="1" applyProtection="1">
      <alignment horizontal="center" vertical="center" wrapText="1"/>
    </xf>
    <xf numFmtId="166" fontId="4" fillId="0" borderId="12" xfId="0" applyNumberFormat="1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righ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/>
    </xf>
    <xf numFmtId="3" fontId="5" fillId="0" borderId="15" xfId="0" applyNumberFormat="1" applyFont="1" applyFill="1" applyBorder="1" applyAlignment="1" applyProtection="1">
      <alignment horizontal="right" vertical="center" wrapText="1"/>
    </xf>
    <xf numFmtId="166" fontId="4" fillId="0" borderId="16" xfId="0" applyNumberFormat="1" applyFont="1" applyFill="1" applyBorder="1" applyAlignment="1" applyProtection="1">
      <alignment horizontal="center" vertical="center" wrapText="1"/>
    </xf>
    <xf numFmtId="4" fontId="28" fillId="0" borderId="17" xfId="0" applyNumberFormat="1" applyFont="1" applyFill="1" applyBorder="1" applyAlignment="1" applyProtection="1">
      <alignment horizontal="right" vertical="center"/>
    </xf>
    <xf numFmtId="2" fontId="9" fillId="0" borderId="19" xfId="11" applyNumberFormat="1" applyFont="1" applyFill="1" applyBorder="1" applyAlignment="1" applyProtection="1">
      <alignment horizontal="center" vertical="center" wrapText="1"/>
    </xf>
    <xf numFmtId="3" fontId="5" fillId="0" borderId="20" xfId="1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/>
    <xf numFmtId="167" fontId="5" fillId="0" borderId="0" xfId="11" applyNumberFormat="1" applyFont="1" applyFill="1" applyBorder="1" applyAlignment="1" applyProtection="1">
      <alignment horizontal="center" vertical="center"/>
    </xf>
    <xf numFmtId="3" fontId="5" fillId="0" borderId="0" xfId="11" applyNumberFormat="1" applyFont="1" applyFill="1" applyBorder="1" applyAlignment="1" applyProtection="1">
      <alignment horizontal="center" vertical="center"/>
    </xf>
    <xf numFmtId="3" fontId="5" fillId="0" borderId="0" xfId="11" applyNumberFormat="1" applyFont="1" applyFill="1" applyBorder="1" applyAlignment="1" applyProtection="1">
      <alignment horizontal="center" vertical="center" wrapText="1"/>
    </xf>
    <xf numFmtId="3" fontId="5" fillId="4" borderId="21" xfId="0" applyNumberFormat="1" applyFont="1" applyFill="1" applyBorder="1" applyAlignment="1" applyProtection="1">
      <alignment horizontal="center" vertical="center" wrapText="1"/>
    </xf>
    <xf numFmtId="3" fontId="5" fillId="2" borderId="2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/>
    <xf numFmtId="3" fontId="13" fillId="0" borderId="0" xfId="11" applyNumberFormat="1" applyFont="1" applyFill="1" applyBorder="1" applyAlignment="1" applyProtection="1">
      <alignment horizontal="center" vertical="center"/>
    </xf>
    <xf numFmtId="2" fontId="9" fillId="0" borderId="25" xfId="11" applyNumberFormat="1" applyFont="1" applyFill="1" applyBorder="1" applyAlignment="1" applyProtection="1">
      <alignment horizontal="center" vertical="center" wrapText="1"/>
    </xf>
    <xf numFmtId="2" fontId="9" fillId="0" borderId="26" xfId="11" applyNumberFormat="1" applyFont="1" applyFill="1" applyBorder="1" applyAlignment="1" applyProtection="1">
      <alignment horizontal="center" vertical="center" wrapText="1"/>
    </xf>
    <xf numFmtId="3" fontId="5" fillId="0" borderId="20" xfId="11" applyNumberFormat="1" applyFont="1" applyFill="1" applyBorder="1" applyAlignment="1" applyProtection="1">
      <alignment horizontal="center" vertical="center"/>
    </xf>
    <xf numFmtId="3" fontId="13" fillId="0" borderId="27" xfId="11" applyNumberFormat="1" applyFont="1" applyFill="1" applyBorder="1" applyAlignment="1" applyProtection="1">
      <alignment horizontal="center" vertical="center"/>
    </xf>
    <xf numFmtId="0" fontId="29" fillId="0" borderId="28" xfId="0" applyFont="1" applyFill="1" applyBorder="1" applyProtection="1"/>
    <xf numFmtId="2" fontId="9" fillId="6" borderId="19" xfId="11" applyNumberFormat="1" applyFont="1" applyFill="1" applyBorder="1" applyAlignment="1" applyProtection="1">
      <alignment horizontal="center" vertical="center" wrapText="1"/>
    </xf>
    <xf numFmtId="3" fontId="5" fillId="6" borderId="29" xfId="1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top"/>
    </xf>
    <xf numFmtId="3" fontId="4" fillId="0" borderId="30" xfId="0" applyNumberFormat="1" applyFont="1" applyFill="1" applyBorder="1" applyAlignment="1" applyProtection="1">
      <alignment horizontal="right" vertical="center" wrapText="1" indent="1"/>
    </xf>
    <xf numFmtId="3" fontId="4" fillId="0" borderId="31" xfId="0" applyNumberFormat="1" applyFont="1" applyFill="1" applyBorder="1" applyAlignment="1" applyProtection="1">
      <alignment horizontal="right" vertical="center" wrapText="1" indent="1"/>
    </xf>
    <xf numFmtId="3" fontId="4" fillId="0" borderId="32" xfId="0" applyNumberFormat="1" applyFont="1" applyFill="1" applyBorder="1" applyAlignment="1" applyProtection="1">
      <alignment horizontal="right" vertical="center" wrapText="1" indent="1"/>
    </xf>
    <xf numFmtId="3" fontId="5" fillId="0" borderId="33" xfId="0" applyNumberFormat="1" applyFont="1" applyFill="1" applyBorder="1" applyAlignment="1" applyProtection="1">
      <alignment horizontal="right" vertical="center" wrapText="1" indent="1"/>
    </xf>
    <xf numFmtId="3" fontId="5" fillId="0" borderId="37" xfId="11" applyNumberFormat="1" applyFont="1" applyFill="1" applyBorder="1" applyAlignment="1" applyProtection="1">
      <alignment horizontal="center" vertical="center" wrapText="1"/>
    </xf>
    <xf numFmtId="2" fontId="9" fillId="6" borderId="25" xfId="11" applyNumberFormat="1" applyFont="1" applyFill="1" applyBorder="1" applyAlignment="1" applyProtection="1">
      <alignment horizontal="center" vertical="center" wrapText="1"/>
    </xf>
    <xf numFmtId="3" fontId="5" fillId="6" borderId="37" xfId="1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3" fontId="3" fillId="0" borderId="0" xfId="11" applyNumberFormat="1" applyFont="1" applyFill="1" applyBorder="1" applyAlignment="1" applyProtection="1">
      <alignment vertical="top" wrapText="1"/>
    </xf>
    <xf numFmtId="0" fontId="5" fillId="3" borderId="40" xfId="11" quotePrefix="1" applyFont="1" applyFill="1" applyBorder="1" applyAlignment="1" applyProtection="1">
      <alignment horizontal="center" vertical="center" wrapText="1"/>
    </xf>
    <xf numFmtId="167" fontId="5" fillId="0" borderId="27" xfId="11" applyNumberFormat="1" applyFont="1" applyFill="1" applyBorder="1" applyAlignment="1" applyProtection="1">
      <alignment horizontal="center" vertical="center"/>
    </xf>
    <xf numFmtId="3" fontId="5" fillId="7" borderId="20" xfId="12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/>
    <xf numFmtId="0" fontId="0" fillId="0" borderId="0" xfId="0" applyNumberFormat="1" applyAlignment="1" applyProtection="1">
      <alignment vertical="top" wrapText="1"/>
    </xf>
    <xf numFmtId="0" fontId="15" fillId="0" borderId="0" xfId="18" applyNumberFormat="1" applyFont="1" applyFill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0" fontId="30" fillId="0" borderId="0" xfId="0" applyNumberFormat="1" applyFont="1" applyAlignment="1" applyProtection="1">
      <alignment horizontal="left" vertical="center" wrapText="1"/>
    </xf>
    <xf numFmtId="0" fontId="15" fillId="0" borderId="0" xfId="0" applyNumberFormat="1" applyFont="1" applyAlignment="1" applyProtection="1">
      <alignment vertical="center" wrapText="1" readingOrder="1"/>
    </xf>
    <xf numFmtId="0" fontId="0" fillId="0" borderId="0" xfId="0" applyNumberFormat="1" applyAlignment="1" applyProtection="1">
      <alignment vertical="center"/>
    </xf>
    <xf numFmtId="0" fontId="17" fillId="0" borderId="41" xfId="0" applyNumberFormat="1" applyFont="1" applyFill="1" applyBorder="1" applyAlignment="1" applyProtection="1">
      <alignment horizontal="center" vertical="top" wrapText="1"/>
    </xf>
    <xf numFmtId="0" fontId="17" fillId="0" borderId="42" xfId="18" applyNumberFormat="1" applyFont="1" applyFill="1" applyBorder="1" applyAlignment="1" applyProtection="1">
      <alignment horizontal="center" vertical="top" wrapText="1"/>
    </xf>
    <xf numFmtId="0" fontId="17" fillId="0" borderId="43" xfId="0" applyNumberFormat="1" applyFont="1" applyFill="1" applyBorder="1" applyAlignment="1" applyProtection="1">
      <alignment horizontal="center" vertical="top" wrapText="1"/>
    </xf>
    <xf numFmtId="0" fontId="17" fillId="0" borderId="44" xfId="0" applyNumberFormat="1" applyFont="1" applyFill="1" applyBorder="1" applyAlignment="1" applyProtection="1">
      <alignment horizontal="center" vertical="top" wrapText="1"/>
    </xf>
    <xf numFmtId="0" fontId="17" fillId="0" borderId="45" xfId="18" applyNumberFormat="1" applyFont="1" applyFill="1" applyBorder="1" applyAlignment="1" applyProtection="1">
      <alignment horizontal="center" vertical="top" wrapText="1"/>
    </xf>
    <xf numFmtId="0" fontId="17" fillId="0" borderId="46" xfId="0" applyNumberFormat="1" applyFont="1" applyFill="1" applyBorder="1" applyAlignment="1" applyProtection="1">
      <alignment horizontal="center" vertical="top" wrapText="1"/>
    </xf>
    <xf numFmtId="0" fontId="17" fillId="0" borderId="47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Alignment="1" applyProtection="1">
      <alignment vertical="top" wrapText="1"/>
    </xf>
    <xf numFmtId="0" fontId="8" fillId="0" borderId="0" xfId="0" applyNumberFormat="1" applyFont="1" applyAlignment="1" applyProtection="1">
      <alignment horizontal="right" vertical="center"/>
    </xf>
    <xf numFmtId="0" fontId="0" fillId="0" borderId="0" xfId="0" applyBorder="1" applyAlignment="1" applyProtection="1">
      <alignment horizontal="right" vertical="top"/>
    </xf>
    <xf numFmtId="0" fontId="20" fillId="0" borderId="0" xfId="0" applyNumberFormat="1" applyFont="1" applyFill="1" applyAlignment="1" applyProtection="1">
      <alignment horizontal="left" vertical="center"/>
    </xf>
    <xf numFmtId="3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3" fontId="0" fillId="0" borderId="0" xfId="0" applyNumberFormat="1" applyProtection="1"/>
    <xf numFmtId="3" fontId="3" fillId="0" borderId="0" xfId="0" applyNumberFormat="1" applyFont="1" applyProtection="1"/>
    <xf numFmtId="0" fontId="26" fillId="0" borderId="0" xfId="0" applyFont="1" applyProtection="1"/>
    <xf numFmtId="0" fontId="31" fillId="0" borderId="0" xfId="0" applyFont="1" applyFill="1" applyAlignment="1" applyProtection="1">
      <alignment vertical="top" wrapText="1"/>
    </xf>
    <xf numFmtId="0" fontId="31" fillId="0" borderId="0" xfId="0" applyFont="1" applyFill="1" applyAlignment="1" applyProtection="1">
      <alignment vertical="center" wrapText="1"/>
    </xf>
    <xf numFmtId="0" fontId="26" fillId="0" borderId="0" xfId="0" applyFont="1" applyFill="1" applyProtection="1"/>
    <xf numFmtId="0" fontId="27" fillId="0" borderId="0" xfId="0" applyFont="1" applyFill="1" applyAlignment="1" applyProtection="1">
      <alignment horizontal="left" vertical="center" wrapText="1"/>
    </xf>
    <xf numFmtId="0" fontId="31" fillId="0" borderId="0" xfId="0" applyFont="1" applyFill="1" applyAlignment="1" applyProtection="1">
      <alignment horizontal="left" vertical="center" wrapText="1"/>
    </xf>
    <xf numFmtId="0" fontId="27" fillId="0" borderId="48" xfId="0" applyFont="1" applyFill="1" applyBorder="1" applyAlignment="1" applyProtection="1">
      <alignment horizontal="center" vertical="center" wrapText="1"/>
    </xf>
    <xf numFmtId="0" fontId="27" fillId="0" borderId="49" xfId="0" applyFont="1" applyFill="1" applyBorder="1" applyAlignment="1" applyProtection="1">
      <alignment horizontal="center" vertical="center" wrapText="1"/>
    </xf>
    <xf numFmtId="0" fontId="31" fillId="0" borderId="0" xfId="0" applyFont="1" applyProtection="1"/>
    <xf numFmtId="0" fontId="25" fillId="0" borderId="0" xfId="0" applyFont="1" applyFill="1" applyProtection="1"/>
    <xf numFmtId="0" fontId="25" fillId="0" borderId="0" xfId="0" applyFont="1" applyFill="1" applyAlignment="1" applyProtection="1"/>
    <xf numFmtId="0" fontId="25" fillId="0" borderId="0" xfId="0" applyFont="1" applyProtection="1"/>
    <xf numFmtId="0" fontId="20" fillId="0" borderId="0" xfId="0" applyNumberFormat="1" applyFont="1" applyFill="1" applyBorder="1" applyAlignment="1" applyProtection="1">
      <alignment horizontal="left" vertical="top"/>
    </xf>
    <xf numFmtId="168" fontId="18" fillId="0" borderId="50" xfId="0" applyNumberFormat="1" applyFont="1" applyFill="1" applyBorder="1" applyAlignment="1" applyProtection="1">
      <alignment horizontal="center" vertical="center" wrapText="1"/>
    </xf>
    <xf numFmtId="3" fontId="18" fillId="0" borderId="51" xfId="1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vertical="center" wrapText="1"/>
    </xf>
    <xf numFmtId="2" fontId="32" fillId="0" borderId="0" xfId="0" applyNumberFormat="1" applyFont="1" applyFill="1" applyAlignment="1" applyProtection="1">
      <alignment vertical="center"/>
    </xf>
    <xf numFmtId="2" fontId="32" fillId="0" borderId="0" xfId="0" applyNumberFormat="1" applyFont="1" applyBorder="1" applyAlignment="1" applyProtection="1">
      <alignment vertical="center" wrapText="1"/>
    </xf>
    <xf numFmtId="168" fontId="5" fillId="0" borderId="20" xfId="12" applyNumberFormat="1" applyFont="1" applyFill="1" applyBorder="1" applyAlignment="1" applyProtection="1">
      <alignment horizontal="center" vertical="center" wrapText="1"/>
    </xf>
    <xf numFmtId="3" fontId="5" fillId="2" borderId="20" xfId="12" applyNumberFormat="1" applyFont="1" applyFill="1" applyBorder="1" applyAlignment="1" applyProtection="1">
      <alignment horizontal="center" vertical="center" wrapText="1"/>
    </xf>
    <xf numFmtId="3" fontId="5" fillId="0" borderId="37" xfId="12" applyNumberFormat="1" applyFont="1" applyFill="1" applyBorder="1" applyAlignment="1" applyProtection="1">
      <alignment horizontal="center" vertical="center" wrapText="1"/>
    </xf>
    <xf numFmtId="3" fontId="5" fillId="0" borderId="20" xfId="12" applyNumberFormat="1" applyFont="1" applyFill="1" applyBorder="1" applyAlignment="1" applyProtection="1">
      <alignment horizontal="center" vertical="center" wrapText="1"/>
    </xf>
    <xf numFmtId="168" fontId="18" fillId="9" borderId="50" xfId="0" applyNumberFormat="1" applyFont="1" applyFill="1" applyBorder="1" applyAlignment="1" applyProtection="1">
      <alignment horizontal="center" vertical="center" wrapText="1"/>
      <protection locked="0"/>
    </xf>
    <xf numFmtId="9" fontId="18" fillId="9" borderId="52" xfId="18" applyNumberFormat="1" applyFont="1" applyFill="1" applyBorder="1" applyAlignment="1" applyProtection="1">
      <alignment horizontal="center" vertical="center" wrapText="1"/>
      <protection locked="0"/>
    </xf>
    <xf numFmtId="2" fontId="9" fillId="0" borderId="53" xfId="11" applyNumberFormat="1" applyFont="1" applyFill="1" applyBorder="1" applyAlignment="1" applyProtection="1">
      <alignment horizontal="center" vertical="center" wrapText="1"/>
    </xf>
    <xf numFmtId="0" fontId="26" fillId="0" borderId="4" xfId="0" applyFont="1" applyBorder="1" applyProtection="1"/>
    <xf numFmtId="0" fontId="0" fillId="0" borderId="4" xfId="0" applyBorder="1" applyProtection="1"/>
    <xf numFmtId="0" fontId="8" fillId="0" borderId="4" xfId="0" applyFont="1" applyBorder="1" applyProtection="1"/>
    <xf numFmtId="0" fontId="11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27" fillId="0" borderId="4" xfId="0" applyFont="1" applyBorder="1" applyAlignment="1" applyProtection="1">
      <alignment horizontal="left" vertical="center" wrapText="1"/>
    </xf>
    <xf numFmtId="0" fontId="25" fillId="0" borderId="4" xfId="0" applyFont="1" applyBorder="1" applyAlignment="1" applyProtection="1">
      <alignment horizontal="right" vertical="top"/>
    </xf>
    <xf numFmtId="0" fontId="10" fillId="0" borderId="0" xfId="0" applyFont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Alignment="1" applyProtection="1">
      <alignment horizontal="left"/>
    </xf>
    <xf numFmtId="49" fontId="3" fillId="0" borderId="4" xfId="0" applyNumberFormat="1" applyFont="1" applyBorder="1" applyAlignment="1" applyProtection="1">
      <alignment horizontal="right" vertical="top"/>
    </xf>
    <xf numFmtId="0" fontId="0" fillId="0" borderId="0" xfId="0" applyAlignment="1" applyProtection="1">
      <alignment horizontal="right" vertical="top"/>
    </xf>
    <xf numFmtId="2" fontId="5" fillId="0" borderId="53" xfId="12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left" vertical="center"/>
    </xf>
    <xf numFmtId="3" fontId="27" fillId="0" borderId="56" xfId="0" applyNumberFormat="1" applyFont="1" applyFill="1" applyBorder="1" applyAlignment="1" applyProtection="1">
      <alignment horizontal="center" vertical="center"/>
    </xf>
    <xf numFmtId="3" fontId="27" fillId="0" borderId="57" xfId="0" applyNumberFormat="1" applyFont="1" applyFill="1" applyBorder="1" applyAlignment="1" applyProtection="1">
      <alignment horizontal="center" vertical="center"/>
    </xf>
    <xf numFmtId="0" fontId="27" fillId="7" borderId="0" xfId="0" applyFont="1" applyFill="1" applyAlignment="1" applyProtection="1">
      <alignment horizontal="left" vertical="center"/>
    </xf>
    <xf numFmtId="0" fontId="27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vertical="top"/>
    </xf>
    <xf numFmtId="0" fontId="5" fillId="0" borderId="4" xfId="0" applyFont="1" applyBorder="1" applyAlignment="1" applyProtection="1">
      <alignment vertical="top"/>
    </xf>
    <xf numFmtId="0" fontId="5" fillId="0" borderId="33" xfId="0" applyFont="1" applyFill="1" applyBorder="1" applyAlignment="1" applyProtection="1">
      <alignment vertical="center"/>
    </xf>
    <xf numFmtId="4" fontId="5" fillId="4" borderId="33" xfId="0" applyNumberFormat="1" applyFont="1" applyFill="1" applyBorder="1" applyAlignment="1" applyProtection="1">
      <alignment horizontal="right" vertical="center"/>
    </xf>
    <xf numFmtId="3" fontId="4" fillId="0" borderId="39" xfId="1" applyNumberFormat="1" applyFont="1" applyFill="1" applyBorder="1" applyAlignment="1" applyProtection="1">
      <alignment horizontal="right" vertical="center" wrapText="1" indent="1"/>
    </xf>
    <xf numFmtId="3" fontId="5" fillId="4" borderId="58" xfId="0" applyNumberFormat="1" applyFont="1" applyFill="1" applyBorder="1" applyAlignment="1" applyProtection="1">
      <alignment horizontal="right" vertical="center"/>
    </xf>
    <xf numFmtId="3" fontId="5" fillId="4" borderId="58" xfId="0" applyNumberFormat="1" applyFont="1" applyFill="1" applyBorder="1" applyAlignment="1" applyProtection="1">
      <alignment horizontal="right" vertical="center" wrapText="1"/>
    </xf>
    <xf numFmtId="3" fontId="5" fillId="7" borderId="39" xfId="0" quotePrefix="1" applyNumberFormat="1" applyFont="1" applyFill="1" applyBorder="1" applyAlignment="1" applyProtection="1">
      <alignment horizontal="right" vertical="center" wrapText="1" indent="1"/>
      <protection locked="0"/>
    </xf>
    <xf numFmtId="3" fontId="5" fillId="7" borderId="59" xfId="12" applyNumberFormat="1" applyFont="1" applyFill="1" applyBorder="1" applyAlignment="1" applyProtection="1">
      <alignment horizontal="right" vertical="center" wrapText="1" indent="1"/>
      <protection locked="0"/>
    </xf>
    <xf numFmtId="3" fontId="5" fillId="7" borderId="7" xfId="12" applyNumberFormat="1" applyFont="1" applyFill="1" applyBorder="1" applyAlignment="1" applyProtection="1">
      <alignment horizontal="right" vertical="center" wrapText="1" indent="1"/>
      <protection locked="0"/>
    </xf>
    <xf numFmtId="0" fontId="4" fillId="2" borderId="0" xfId="0" applyFont="1" applyFill="1" applyBorder="1" applyAlignment="1" applyProtection="1">
      <alignment vertical="center"/>
    </xf>
    <xf numFmtId="3" fontId="4" fillId="5" borderId="60" xfId="1" applyNumberFormat="1" applyFont="1" applyFill="1" applyBorder="1" applyAlignment="1" applyProtection="1">
      <alignment horizontal="right" vertical="center" indent="1"/>
    </xf>
    <xf numFmtId="3" fontId="4" fillId="7" borderId="4" xfId="0" applyNumberFormat="1" applyFont="1" applyFill="1" applyBorder="1" applyAlignment="1" applyProtection="1">
      <alignment horizontal="right" vertical="center" indent="1"/>
      <protection locked="0"/>
    </xf>
    <xf numFmtId="3" fontId="4" fillId="5" borderId="53" xfId="1" applyNumberFormat="1" applyFont="1" applyFill="1" applyBorder="1" applyAlignment="1" applyProtection="1">
      <alignment horizontal="right" vertical="center" indent="1"/>
    </xf>
    <xf numFmtId="3" fontId="4" fillId="7" borderId="8" xfId="0" applyNumberFormat="1" applyFont="1" applyFill="1" applyBorder="1" applyAlignment="1" applyProtection="1">
      <alignment horizontal="right" vertical="center" indent="1"/>
      <protection locked="0"/>
    </xf>
    <xf numFmtId="3" fontId="4" fillId="0" borderId="0" xfId="0" applyNumberFormat="1" applyFont="1" applyFill="1" applyBorder="1" applyAlignment="1" applyProtection="1">
      <alignment horizontal="right" vertical="center" indent="1"/>
    </xf>
    <xf numFmtId="3" fontId="4" fillId="7" borderId="0" xfId="0" applyNumberFormat="1" applyFont="1" applyFill="1" applyBorder="1" applyAlignment="1" applyProtection="1">
      <alignment horizontal="right" vertical="center" indent="1"/>
      <protection locked="0"/>
    </xf>
    <xf numFmtId="3" fontId="4" fillId="5" borderId="61" xfId="1" applyNumberFormat="1" applyFont="1" applyFill="1" applyBorder="1" applyAlignment="1" applyProtection="1">
      <alignment horizontal="right" vertical="center" indent="1"/>
    </xf>
    <xf numFmtId="3" fontId="4" fillId="7" borderId="15" xfId="0" applyNumberFormat="1" applyFont="1" applyFill="1" applyBorder="1" applyAlignment="1" applyProtection="1">
      <alignment horizontal="right" vertical="center" indent="1"/>
      <protection locked="0"/>
    </xf>
    <xf numFmtId="3" fontId="4" fillId="2" borderId="62" xfId="0" applyNumberFormat="1" applyFont="1" applyFill="1" applyBorder="1" applyAlignment="1" applyProtection="1">
      <alignment horizontal="right" vertical="center" indent="1"/>
    </xf>
    <xf numFmtId="3" fontId="4" fillId="2" borderId="63" xfId="0" applyNumberFormat="1" applyFont="1" applyFill="1" applyBorder="1" applyAlignment="1" applyProtection="1">
      <alignment horizontal="right" vertical="center" indent="1"/>
    </xf>
    <xf numFmtId="3" fontId="4" fillId="2" borderId="15" xfId="0" applyNumberFormat="1" applyFont="1" applyFill="1" applyBorder="1" applyAlignment="1" applyProtection="1">
      <alignment horizontal="right" vertical="center" inden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Alignment="1" applyProtection="1">
      <alignment horizontal="left"/>
    </xf>
    <xf numFmtId="0" fontId="5" fillId="0" borderId="0" xfId="18" applyNumberFormat="1" applyFont="1" applyFill="1" applyAlignment="1" applyProtection="1">
      <alignment horizontal="left" vertical="center" indent="1"/>
    </xf>
    <xf numFmtId="2" fontId="32" fillId="0" borderId="0" xfId="0" applyNumberFormat="1" applyFont="1" applyFill="1" applyAlignment="1" applyProtection="1">
      <alignment vertical="center" wrapText="1"/>
    </xf>
    <xf numFmtId="0" fontId="10" fillId="10" borderId="64" xfId="12" applyFont="1" applyFill="1" applyBorder="1" applyAlignment="1" applyProtection="1">
      <alignment horizontal="center" vertical="center" wrapText="1"/>
    </xf>
    <xf numFmtId="0" fontId="10" fillId="10" borderId="65" xfId="12" applyFont="1" applyFill="1" applyBorder="1" applyAlignment="1" applyProtection="1">
      <alignment horizontal="center" vertical="center" wrapText="1"/>
    </xf>
    <xf numFmtId="0" fontId="3" fillId="10" borderId="65" xfId="12" applyFont="1" applyFill="1" applyBorder="1" applyAlignment="1" applyProtection="1">
      <alignment horizontal="center" vertical="center"/>
    </xf>
    <xf numFmtId="0" fontId="10" fillId="10" borderId="65" xfId="12" applyFont="1" applyFill="1" applyBorder="1" applyAlignment="1" applyProtection="1">
      <alignment horizontal="center" vertical="center"/>
    </xf>
    <xf numFmtId="0" fontId="10" fillId="10" borderId="66" xfId="12" applyFont="1" applyFill="1" applyBorder="1" applyAlignment="1" applyProtection="1">
      <alignment horizontal="center" vertical="center" wrapText="1"/>
    </xf>
    <xf numFmtId="0" fontId="10" fillId="10" borderId="64" xfId="12" applyFont="1" applyFill="1" applyBorder="1" applyAlignment="1" applyProtection="1">
      <alignment horizontal="center" vertical="center"/>
    </xf>
    <xf numFmtId="0" fontId="17" fillId="0" borderId="67" xfId="0" applyNumberFormat="1" applyFont="1" applyFill="1" applyBorder="1" applyAlignment="1" applyProtection="1">
      <alignment horizontal="center" vertical="top" wrapText="1"/>
    </xf>
    <xf numFmtId="0" fontId="17" fillId="0" borderId="68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17" fillId="0" borderId="0" xfId="18" applyNumberFormat="1" applyFont="1" applyFill="1" applyBorder="1" applyAlignment="1" applyProtection="1">
      <alignment horizontal="center" vertical="top" wrapText="1"/>
    </xf>
    <xf numFmtId="0" fontId="16" fillId="0" borderId="0" xfId="0" applyNumberFormat="1" applyFont="1" applyBorder="1" applyAlignment="1" applyProtection="1">
      <alignment vertical="center"/>
    </xf>
    <xf numFmtId="168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46" xfId="0" applyNumberFormat="1" applyFont="1" applyFill="1" applyBorder="1" applyAlignment="1" applyProtection="1">
      <alignment horizontal="right" vertical="center" wrapText="1"/>
    </xf>
    <xf numFmtId="2" fontId="9" fillId="6" borderId="26" xfId="11" applyNumberFormat="1" applyFont="1" applyFill="1" applyBorder="1" applyAlignment="1" applyProtection="1">
      <alignment horizontal="center" vertical="center" wrapText="1"/>
    </xf>
    <xf numFmtId="3" fontId="5" fillId="6" borderId="70" xfId="11" applyNumberFormat="1" applyFont="1" applyFill="1" applyBorder="1" applyAlignment="1" applyProtection="1">
      <alignment horizontal="center" vertical="center" wrapText="1"/>
    </xf>
    <xf numFmtId="9" fontId="18" fillId="0" borderId="0" xfId="18" applyNumberFormat="1" applyFont="1" applyFill="1" applyBorder="1" applyAlignment="1" applyProtection="1">
      <alignment horizontal="center" vertical="center" wrapText="1"/>
    </xf>
    <xf numFmtId="3" fontId="4" fillId="0" borderId="71" xfId="1" applyNumberFormat="1" applyFont="1" applyFill="1" applyBorder="1" applyAlignment="1" applyProtection="1">
      <alignment horizontal="right" vertical="center" wrapText="1" indent="1"/>
    </xf>
    <xf numFmtId="3" fontId="5" fillId="0" borderId="33" xfId="0" applyNumberFormat="1" applyFont="1" applyFill="1" applyBorder="1" applyAlignment="1" applyProtection="1">
      <alignment horizontal="right" vertical="center"/>
    </xf>
    <xf numFmtId="49" fontId="3" fillId="0" borderId="0" xfId="11" applyNumberFormat="1" applyFont="1" applyFill="1" applyBorder="1" applyAlignment="1" applyProtection="1">
      <alignment horizontal="right" wrapText="1"/>
    </xf>
    <xf numFmtId="3" fontId="9" fillId="0" borderId="0" xfId="11" applyNumberFormat="1" applyFont="1" applyFill="1" applyBorder="1" applyAlignment="1" applyProtection="1">
      <alignment vertical="top" wrapText="1"/>
    </xf>
    <xf numFmtId="0" fontId="17" fillId="0" borderId="72" xfId="0" applyNumberFormat="1" applyFont="1" applyFill="1" applyBorder="1" applyAlignment="1" applyProtection="1">
      <alignment horizontal="center" vertical="top" wrapText="1"/>
    </xf>
    <xf numFmtId="0" fontId="17" fillId="0" borderId="73" xfId="0" applyNumberFormat="1" applyFont="1" applyFill="1" applyBorder="1" applyAlignment="1" applyProtection="1">
      <alignment horizontal="center" vertical="top" wrapText="1"/>
    </xf>
    <xf numFmtId="0" fontId="17" fillId="0" borderId="74" xfId="0" applyNumberFormat="1" applyFont="1" applyFill="1" applyBorder="1" applyAlignment="1" applyProtection="1">
      <alignment horizontal="center" vertical="top" wrapText="1"/>
    </xf>
    <xf numFmtId="0" fontId="17" fillId="0" borderId="75" xfId="0" applyNumberFormat="1" applyFont="1" applyFill="1" applyBorder="1" applyAlignment="1" applyProtection="1">
      <alignment horizontal="center" vertical="top" wrapText="1"/>
    </xf>
    <xf numFmtId="3" fontId="18" fillId="0" borderId="76" xfId="1" applyNumberFormat="1" applyFont="1" applyFill="1" applyBorder="1" applyAlignment="1" applyProtection="1">
      <alignment horizontal="center" vertical="center"/>
    </xf>
    <xf numFmtId="3" fontId="18" fillId="0" borderId="77" xfId="1" applyNumberFormat="1" applyFont="1" applyFill="1" applyBorder="1" applyAlignment="1" applyProtection="1">
      <alignment horizontal="center" vertical="center"/>
    </xf>
    <xf numFmtId="3" fontId="18" fillId="0" borderId="78" xfId="1" applyNumberFormat="1" applyFont="1" applyFill="1" applyBorder="1" applyAlignment="1" applyProtection="1">
      <alignment horizontal="center" vertical="center"/>
    </xf>
    <xf numFmtId="3" fontId="4" fillId="0" borderId="79" xfId="1" applyNumberFormat="1" applyFont="1" applyFill="1" applyBorder="1" applyAlignment="1" applyProtection="1">
      <alignment horizontal="right" vertical="center" indent="1"/>
    </xf>
    <xf numFmtId="3" fontId="5" fillId="0" borderId="80" xfId="0" applyNumberFormat="1" applyFont="1" applyFill="1" applyBorder="1" applyAlignment="1" applyProtection="1">
      <alignment horizontal="right" vertical="center" wrapText="1" indent="1"/>
    </xf>
    <xf numFmtId="3" fontId="4" fillId="0" borderId="81" xfId="0" applyNumberFormat="1" applyFont="1" applyFill="1" applyBorder="1" applyAlignment="1" applyProtection="1">
      <alignment horizontal="right" vertical="center" wrapText="1" indent="1"/>
    </xf>
    <xf numFmtId="166" fontId="4" fillId="0" borderId="19" xfId="0" applyNumberFormat="1" applyFont="1" applyFill="1" applyBorder="1" applyAlignment="1" applyProtection="1">
      <alignment horizontal="center" vertical="center" wrapText="1"/>
    </xf>
    <xf numFmtId="166" fontId="4" fillId="0" borderId="82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 applyProtection="1">
      <alignment horizontal="right" vertical="center" wrapText="1"/>
    </xf>
    <xf numFmtId="3" fontId="5" fillId="0" borderId="82" xfId="0" applyNumberFormat="1" applyFont="1" applyFill="1" applyBorder="1" applyAlignment="1" applyProtection="1">
      <alignment horizontal="right" vertical="center" wrapText="1"/>
    </xf>
    <xf numFmtId="3" fontId="4" fillId="5" borderId="83" xfId="1" applyNumberFormat="1" applyFont="1" applyFill="1" applyBorder="1" applyAlignment="1" applyProtection="1">
      <alignment horizontal="right" vertical="center" indent="1"/>
    </xf>
    <xf numFmtId="3" fontId="5" fillId="7" borderId="13" xfId="12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84" xfId="0" applyNumberFormat="1" applyFont="1" applyFill="1" applyBorder="1" applyAlignment="1" applyProtection="1">
      <alignment horizontal="right" vertical="center" wrapText="1" indent="1"/>
    </xf>
    <xf numFmtId="3" fontId="5" fillId="7" borderId="8" xfId="12" applyNumberFormat="1" applyFont="1" applyFill="1" applyBorder="1" applyAlignment="1" applyProtection="1">
      <alignment horizontal="right" vertical="center" wrapText="1" indent="1"/>
      <protection locked="0"/>
    </xf>
    <xf numFmtId="3" fontId="4" fillId="5" borderId="85" xfId="1" applyNumberFormat="1" applyFont="1" applyFill="1" applyBorder="1" applyAlignment="1" applyProtection="1">
      <alignment horizontal="right" vertical="center" indent="1"/>
    </xf>
    <xf numFmtId="3" fontId="4" fillId="7" borderId="86" xfId="0" applyNumberFormat="1" applyFont="1" applyFill="1" applyBorder="1" applyAlignment="1" applyProtection="1">
      <alignment horizontal="right" vertical="center" indent="1"/>
      <protection locked="0"/>
    </xf>
    <xf numFmtId="3" fontId="4" fillId="0" borderId="83" xfId="1" applyNumberFormat="1" applyFont="1" applyFill="1" applyBorder="1" applyAlignment="1" applyProtection="1">
      <alignment horizontal="right" vertical="center" indent="1"/>
    </xf>
    <xf numFmtId="3" fontId="4" fillId="7" borderId="9" xfId="0" applyNumberFormat="1" applyFont="1" applyFill="1" applyBorder="1" applyAlignment="1" applyProtection="1">
      <alignment horizontal="right" vertical="center" indent="1"/>
      <protection locked="0"/>
    </xf>
    <xf numFmtId="3" fontId="4" fillId="7" borderId="87" xfId="0" applyNumberFormat="1" applyFont="1" applyFill="1" applyBorder="1" applyAlignment="1" applyProtection="1">
      <alignment horizontal="right" vertical="center" indent="1"/>
      <protection locked="0"/>
    </xf>
    <xf numFmtId="14" fontId="9" fillId="0" borderId="0" xfId="0" applyNumberFormat="1" applyFont="1" applyFill="1" applyBorder="1" applyAlignment="1" applyProtection="1">
      <alignment horizontal="left" vertical="center" wrapText="1"/>
    </xf>
    <xf numFmtId="14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Alignment="1" applyProtection="1">
      <alignment horizontal="left" vertical="center"/>
    </xf>
    <xf numFmtId="0" fontId="5" fillId="0" borderId="0" xfId="0" applyFont="1"/>
    <xf numFmtId="0" fontId="2" fillId="0" borderId="11" xfId="11" applyFont="1" applyFill="1" applyBorder="1" applyAlignment="1" applyProtection="1">
      <alignment horizontal="center" vertical="top" wrapText="1"/>
    </xf>
    <xf numFmtId="2" fontId="9" fillId="0" borderId="48" xfId="11" applyNumberFormat="1" applyFont="1" applyFill="1" applyBorder="1" applyAlignment="1" applyProtection="1">
      <alignment horizontal="center" vertical="center" wrapText="1"/>
    </xf>
    <xf numFmtId="2" fontId="9" fillId="0" borderId="5" xfId="11" applyNumberFormat="1" applyFont="1" applyFill="1" applyBorder="1" applyAlignment="1" applyProtection="1">
      <alignment horizontal="center" vertical="center" wrapText="1"/>
    </xf>
    <xf numFmtId="0" fontId="9" fillId="0" borderId="5" xfId="11" applyFont="1" applyFill="1" applyBorder="1" applyAlignment="1" applyProtection="1">
      <alignment horizontal="center" vertical="center" wrapText="1"/>
    </xf>
    <xf numFmtId="2" fontId="9" fillId="0" borderId="49" xfId="11" applyNumberFormat="1" applyFont="1" applyFill="1" applyBorder="1" applyAlignment="1" applyProtection="1">
      <alignment horizontal="center" vertical="center" wrapText="1"/>
    </xf>
    <xf numFmtId="0" fontId="17" fillId="0" borderId="113" xfId="0" applyNumberFormat="1" applyFont="1" applyFill="1" applyBorder="1" applyAlignment="1" applyProtection="1">
      <alignment horizontal="center" vertical="top" wrapText="1"/>
    </xf>
    <xf numFmtId="0" fontId="22" fillId="0" borderId="114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Protection="1">
      <protection locked="0"/>
    </xf>
    <xf numFmtId="0" fontId="19" fillId="0" borderId="0" xfId="0" applyNumberFormat="1" applyFont="1" applyAlignment="1" applyProtection="1">
      <alignment vertical="top" wrapText="1"/>
      <protection locked="0"/>
    </xf>
    <xf numFmtId="0" fontId="5" fillId="0" borderId="61" xfId="0" applyFont="1" applyBorder="1" applyProtection="1"/>
    <xf numFmtId="0" fontId="5" fillId="0" borderId="93" xfId="0" applyFont="1" applyBorder="1" applyProtection="1"/>
    <xf numFmtId="0" fontId="0" fillId="0" borderId="15" xfId="0" applyBorder="1" applyProtection="1"/>
    <xf numFmtId="0" fontId="0" fillId="0" borderId="94" xfId="0" applyBorder="1" applyProtection="1"/>
    <xf numFmtId="0" fontId="2" fillId="0" borderId="83" xfId="0" applyFont="1" applyBorder="1" applyProtection="1"/>
    <xf numFmtId="0" fontId="2" fillId="11" borderId="91" xfId="0" applyFont="1" applyFill="1" applyBorder="1" applyProtection="1"/>
    <xf numFmtId="0" fontId="0" fillId="11" borderId="0" xfId="0" applyFill="1" applyBorder="1" applyProtection="1"/>
    <xf numFmtId="0" fontId="0" fillId="11" borderId="92" xfId="0" applyFill="1" applyBorder="1" applyProtection="1"/>
    <xf numFmtId="0" fontId="0" fillId="11" borderId="0" xfId="0" applyFill="1" applyProtection="1"/>
    <xf numFmtId="0" fontId="2" fillId="11" borderId="83" xfId="0" applyFont="1" applyFill="1" applyBorder="1" applyProtection="1"/>
    <xf numFmtId="0" fontId="2" fillId="11" borderId="54" xfId="0" applyFont="1" applyFill="1" applyBorder="1" applyProtection="1"/>
    <xf numFmtId="0" fontId="1" fillId="0" borderId="0" xfId="0" applyFont="1" applyAlignment="1" applyProtection="1">
      <alignment vertical="center"/>
    </xf>
    <xf numFmtId="0" fontId="1" fillId="0" borderId="25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left" vertical="center"/>
    </xf>
    <xf numFmtId="166" fontId="2" fillId="0" borderId="14" xfId="0" applyNumberFormat="1" applyFont="1" applyFill="1" applyBorder="1" applyAlignment="1" applyProtection="1">
      <alignment horizontal="center" vertical="center" wrapText="1"/>
    </xf>
    <xf numFmtId="2" fontId="2" fillId="0" borderId="19" xfId="11" applyNumberFormat="1" applyFont="1" applyFill="1" applyBorder="1" applyAlignment="1" applyProtection="1">
      <alignment horizontal="center" vertical="top" wrapText="1"/>
    </xf>
    <xf numFmtId="0" fontId="2" fillId="0" borderId="34" xfId="11" applyFont="1" applyFill="1" applyBorder="1" applyAlignment="1" applyProtection="1">
      <alignment horizontal="center" vertical="top" wrapText="1"/>
    </xf>
    <xf numFmtId="167" fontId="5" fillId="10" borderId="48" xfId="11" applyNumberFormat="1" applyFont="1" applyFill="1" applyBorder="1" applyAlignment="1" applyProtection="1">
      <alignment vertical="center"/>
    </xf>
    <xf numFmtId="0" fontId="10" fillId="10" borderId="5" xfId="0" applyFont="1" applyFill="1" applyBorder="1" applyAlignment="1" applyProtection="1">
      <alignment horizontal="center" vertical="center"/>
    </xf>
    <xf numFmtId="167" fontId="5" fillId="10" borderId="49" xfId="11" applyNumberFormat="1" applyFont="1" applyFill="1" applyBorder="1" applyAlignment="1" applyProtection="1">
      <alignment vertical="center"/>
    </xf>
    <xf numFmtId="0" fontId="2" fillId="6" borderId="34" xfId="12" applyFont="1" applyFill="1" applyBorder="1" applyAlignment="1" applyProtection="1">
      <alignment horizontal="center" vertical="top" wrapText="1"/>
    </xf>
    <xf numFmtId="3" fontId="2" fillId="6" borderId="11" xfId="12" applyNumberFormat="1" applyFont="1" applyFill="1" applyBorder="1" applyAlignment="1" applyProtection="1">
      <alignment horizontal="center" vertical="top"/>
    </xf>
    <xf numFmtId="3" fontId="2" fillId="6" borderId="11" xfId="12" applyNumberFormat="1" applyFont="1" applyFill="1" applyBorder="1" applyAlignment="1" applyProtection="1">
      <alignment horizontal="center" vertical="top" wrapText="1"/>
    </xf>
    <xf numFmtId="0" fontId="2" fillId="6" borderId="40" xfId="12" applyFont="1" applyFill="1" applyBorder="1" applyAlignment="1" applyProtection="1">
      <alignment horizontal="center" vertical="top" wrapText="1"/>
    </xf>
    <xf numFmtId="0" fontId="17" fillId="0" borderId="5" xfId="17" applyNumberFormat="1" applyFont="1" applyFill="1" applyBorder="1" applyAlignment="1" applyProtection="1">
      <alignment horizontal="center" vertical="top" wrapText="1"/>
    </xf>
    <xf numFmtId="0" fontId="33" fillId="0" borderId="4" xfId="0" applyFont="1" applyBorder="1" applyAlignment="1" applyProtection="1">
      <alignment vertical="center"/>
    </xf>
    <xf numFmtId="0" fontId="35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5" fillId="0" borderId="88" xfId="12" applyFont="1" applyFill="1" applyBorder="1" applyAlignment="1" applyProtection="1">
      <alignment horizontal="center" vertical="top" wrapText="1"/>
    </xf>
    <xf numFmtId="0" fontId="5" fillId="0" borderId="83" xfId="12" applyFont="1" applyFill="1" applyBorder="1" applyAlignment="1" applyProtection="1">
      <alignment horizontal="center" vertical="top" wrapText="1"/>
    </xf>
    <xf numFmtId="3" fontId="2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4" xfId="0" applyBorder="1" applyAlignment="1" applyProtection="1">
      <alignment horizontal="right" vertical="top"/>
    </xf>
    <xf numFmtId="0" fontId="2" fillId="5" borderId="22" xfId="12" applyFont="1" applyFill="1" applyBorder="1" applyAlignment="1" applyProtection="1">
      <alignment horizontal="center" vertical="center" wrapText="1"/>
    </xf>
    <xf numFmtId="0" fontId="2" fillId="8" borderId="115" xfId="12" applyFont="1" applyFill="1" applyBorder="1" applyAlignment="1" applyProtection="1">
      <alignment horizontal="center" vertical="center" wrapText="1"/>
    </xf>
    <xf numFmtId="14" fontId="9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/>
    </xf>
    <xf numFmtId="0" fontId="33" fillId="0" borderId="4" xfId="0" applyFont="1" applyBorder="1" applyAlignment="1" applyProtection="1">
      <alignment horizontal="right" vertical="center"/>
    </xf>
    <xf numFmtId="0" fontId="31" fillId="0" borderId="4" xfId="0" applyFont="1" applyFill="1" applyBorder="1" applyAlignment="1" applyProtection="1">
      <alignment horizontal="right" vertical="top" wrapText="1"/>
    </xf>
    <xf numFmtId="2" fontId="5" fillId="0" borderId="89" xfId="12" applyNumberFormat="1" applyFont="1" applyFill="1" applyBorder="1" applyAlignment="1" applyProtection="1">
      <alignment horizontal="center" vertical="center" wrapText="1"/>
    </xf>
    <xf numFmtId="2" fontId="5" fillId="0" borderId="90" xfId="12" applyNumberFormat="1" applyFont="1" applyFill="1" applyBorder="1" applyAlignment="1" applyProtection="1">
      <alignment horizontal="center" vertical="center" wrapText="1"/>
    </xf>
    <xf numFmtId="0" fontId="27" fillId="0" borderId="4" xfId="0" applyFont="1" applyFill="1" applyBorder="1" applyAlignment="1" applyProtection="1">
      <alignment horizontal="right" vertical="top" wrapText="1"/>
    </xf>
    <xf numFmtId="0" fontId="1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5" fillId="0" borderId="88" xfId="11" applyFont="1" applyFill="1" applyBorder="1" applyAlignment="1" applyProtection="1">
      <alignment horizontal="center" vertical="top" wrapText="1"/>
    </xf>
    <xf numFmtId="0" fontId="5" fillId="0" borderId="83" xfId="11" applyFont="1" applyFill="1" applyBorder="1" applyAlignment="1" applyProtection="1">
      <alignment horizontal="center" vertical="top" wrapText="1"/>
    </xf>
    <xf numFmtId="0" fontId="5" fillId="0" borderId="79" xfId="11" applyFont="1" applyFill="1" applyBorder="1" applyAlignment="1" applyProtection="1">
      <alignment horizontal="center" vertical="top" wrapText="1"/>
    </xf>
    <xf numFmtId="0" fontId="5" fillId="0" borderId="88" xfId="12" applyFont="1" applyFill="1" applyBorder="1" applyAlignment="1" applyProtection="1">
      <alignment horizontal="center" vertical="top" wrapText="1"/>
    </xf>
    <xf numFmtId="0" fontId="5" fillId="0" borderId="83" xfId="12" applyFont="1" applyFill="1" applyBorder="1" applyAlignment="1" applyProtection="1">
      <alignment horizontal="center" vertical="top" wrapText="1"/>
    </xf>
    <xf numFmtId="0" fontId="5" fillId="0" borderId="79" xfId="12" applyFont="1" applyFill="1" applyBorder="1" applyAlignment="1" applyProtection="1">
      <alignment horizontal="center" vertical="top" wrapText="1"/>
    </xf>
    <xf numFmtId="0" fontId="5" fillId="0" borderId="38" xfId="12" applyFont="1" applyFill="1" applyBorder="1" applyAlignment="1" applyProtection="1">
      <alignment horizontal="center" vertical="center" wrapText="1"/>
    </xf>
    <xf numFmtId="0" fontId="5" fillId="0" borderId="25" xfId="12" applyFont="1" applyFill="1" applyBorder="1" applyAlignment="1" applyProtection="1">
      <alignment horizontal="center" vertical="center" wrapText="1"/>
    </xf>
    <xf numFmtId="0" fontId="5" fillId="0" borderId="69" xfId="12" applyFont="1" applyFill="1" applyBorder="1" applyAlignment="1" applyProtection="1">
      <alignment horizontal="center" vertical="center" wrapText="1"/>
    </xf>
    <xf numFmtId="0" fontId="5" fillId="0" borderId="26" xfId="12" applyFont="1" applyFill="1" applyBorder="1" applyAlignment="1" applyProtection="1">
      <alignment horizontal="center" vertical="center" wrapText="1"/>
    </xf>
    <xf numFmtId="0" fontId="34" fillId="0" borderId="0" xfId="23" applyFill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2" borderId="111" xfId="0" applyFont="1" applyFill="1" applyBorder="1" applyAlignment="1" applyProtection="1">
      <alignment horizontal="left" vertical="center" wrapText="1"/>
    </xf>
    <xf numFmtId="0" fontId="3" fillId="2" borderId="102" xfId="0" applyFont="1" applyFill="1" applyBorder="1" applyAlignment="1" applyProtection="1">
      <alignment horizontal="left" vertical="center" wrapText="1"/>
    </xf>
    <xf numFmtId="0" fontId="3" fillId="2" borderId="105" xfId="0" applyFont="1" applyFill="1" applyBorder="1" applyAlignment="1" applyProtection="1">
      <alignment horizontal="left" vertical="center" wrapText="1"/>
    </xf>
    <xf numFmtId="0" fontId="5" fillId="2" borderId="93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94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top" wrapText="1"/>
    </xf>
    <xf numFmtId="0" fontId="0" fillId="0" borderId="4" xfId="0" applyBorder="1" applyAlignment="1" applyProtection="1">
      <alignment horizontal="right" vertical="top"/>
    </xf>
    <xf numFmtId="0" fontId="4" fillId="2" borderId="85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95" xfId="0" applyFont="1" applyFill="1" applyBorder="1" applyAlignment="1" applyProtection="1">
      <alignment horizontal="left" vertical="center" wrapText="1"/>
    </xf>
    <xf numFmtId="0" fontId="3" fillId="2" borderId="91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92" xfId="0" applyFont="1" applyFill="1" applyBorder="1" applyAlignment="1" applyProtection="1">
      <alignment horizontal="left" vertical="center" wrapText="1"/>
    </xf>
    <xf numFmtId="0" fontId="3" fillId="2" borderId="96" xfId="0" applyFont="1" applyFill="1" applyBorder="1" applyAlignment="1" applyProtection="1">
      <alignment horizontal="left" vertical="center" wrapText="1"/>
    </xf>
    <xf numFmtId="0" fontId="3" fillId="2" borderId="97" xfId="0" applyFont="1" applyFill="1" applyBorder="1" applyAlignment="1" applyProtection="1">
      <alignment horizontal="left" vertical="center" wrapText="1"/>
    </xf>
    <xf numFmtId="0" fontId="3" fillId="2" borderId="98" xfId="0" applyFont="1" applyFill="1" applyBorder="1" applyAlignment="1" applyProtection="1">
      <alignment horizontal="left" vertical="center" wrapText="1"/>
    </xf>
    <xf numFmtId="0" fontId="35" fillId="2" borderId="4" xfId="0" applyFont="1" applyFill="1" applyBorder="1" applyAlignment="1" applyProtection="1">
      <alignment vertical="center"/>
    </xf>
    <xf numFmtId="14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5" fillId="8" borderId="99" xfId="0" applyFont="1" applyFill="1" applyBorder="1" applyAlignment="1" applyProtection="1">
      <alignment horizontal="center" vertical="center" wrapText="1"/>
    </xf>
    <xf numFmtId="0" fontId="5" fillId="8" borderId="100" xfId="0" applyFont="1" applyFill="1" applyBorder="1" applyAlignment="1" applyProtection="1">
      <alignment horizontal="center" vertical="center" wrapText="1"/>
    </xf>
    <xf numFmtId="0" fontId="4" fillId="2" borderId="89" xfId="0" applyFont="1" applyFill="1" applyBorder="1" applyAlignment="1" applyProtection="1">
      <alignment horizontal="left" vertical="center" wrapText="1"/>
    </xf>
    <xf numFmtId="0" fontId="4" fillId="2" borderId="101" xfId="0" applyFont="1" applyFill="1" applyBorder="1" applyAlignment="1" applyProtection="1">
      <alignment horizontal="left" vertical="center" wrapText="1"/>
    </xf>
    <xf numFmtId="0" fontId="4" fillId="2" borderId="90" xfId="0" applyFont="1" applyFill="1" applyBorder="1" applyAlignment="1" applyProtection="1">
      <alignment horizontal="left" vertical="center" wrapText="1"/>
    </xf>
    <xf numFmtId="0" fontId="3" fillId="2" borderId="85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95" xfId="0" applyFont="1" applyFill="1" applyBorder="1" applyAlignment="1" applyProtection="1">
      <alignment horizontal="left" vertical="center" wrapText="1"/>
    </xf>
    <xf numFmtId="0" fontId="5" fillId="0" borderId="93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94" xfId="0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Alignment="1" applyProtection="1">
      <alignment horizontal="left" vertical="center" wrapText="1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02" xfId="0" applyNumberFormat="1" applyFont="1" applyFill="1" applyBorder="1" applyAlignment="1" applyProtection="1">
      <alignment horizontal="left" vertical="center"/>
    </xf>
    <xf numFmtId="0" fontId="14" fillId="0" borderId="102" xfId="0" applyFont="1" applyBorder="1" applyAlignment="1" applyProtection="1">
      <alignment horizontal="right" vertical="top"/>
    </xf>
    <xf numFmtId="0" fontId="4" fillId="2" borderId="9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92" xfId="0" applyFont="1" applyFill="1" applyBorder="1" applyAlignment="1" applyProtection="1">
      <alignment horizontal="left" vertical="center" wrapText="1"/>
    </xf>
    <xf numFmtId="0" fontId="3" fillId="2" borderId="118" xfId="0" applyFont="1" applyFill="1" applyBorder="1" applyAlignment="1" applyProtection="1">
      <alignment horizontal="left" vertical="center" wrapText="1"/>
    </xf>
    <xf numFmtId="0" fontId="3" fillId="2" borderId="117" xfId="0" applyFont="1" applyFill="1" applyBorder="1" applyAlignment="1" applyProtection="1">
      <alignment horizontal="left" vertical="center" wrapText="1"/>
    </xf>
    <xf numFmtId="0" fontId="3" fillId="2" borderId="119" xfId="0" applyFont="1" applyFill="1" applyBorder="1" applyAlignment="1" applyProtection="1">
      <alignment horizontal="left" vertical="center" wrapText="1"/>
    </xf>
    <xf numFmtId="0" fontId="5" fillId="5" borderId="103" xfId="0" applyFont="1" applyFill="1" applyBorder="1" applyAlignment="1" applyProtection="1">
      <alignment horizontal="center" vertical="center" wrapText="1"/>
    </xf>
    <xf numFmtId="0" fontId="5" fillId="5" borderId="96" xfId="0" applyFont="1" applyFill="1" applyBorder="1" applyAlignment="1" applyProtection="1">
      <alignment horizontal="center" vertical="center" wrapText="1"/>
    </xf>
    <xf numFmtId="0" fontId="5" fillId="0" borderId="10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04" xfId="0" applyFont="1" applyFill="1" applyBorder="1" applyAlignment="1" applyProtection="1">
      <alignment horizontal="center" vertical="center" wrapText="1"/>
    </xf>
    <xf numFmtId="0" fontId="5" fillId="0" borderId="92" xfId="0" applyNumberFormat="1" applyFont="1" applyFill="1" applyBorder="1" applyAlignment="1" applyProtection="1">
      <alignment horizontal="left" vertical="center"/>
    </xf>
    <xf numFmtId="0" fontId="5" fillId="0" borderId="105" xfId="0" applyNumberFormat="1" applyFont="1" applyFill="1" applyBorder="1" applyAlignment="1" applyProtection="1">
      <alignment horizontal="left" vertical="center"/>
    </xf>
    <xf numFmtId="0" fontId="5" fillId="3" borderId="106" xfId="0" applyFont="1" applyFill="1" applyBorder="1" applyAlignment="1" applyProtection="1">
      <alignment horizontal="center" vertical="center" wrapText="1"/>
    </xf>
    <xf numFmtId="0" fontId="5" fillId="3" borderId="107" xfId="0" applyFont="1" applyFill="1" applyBorder="1" applyAlignment="1" applyProtection="1">
      <alignment horizontal="center" vertical="center" wrapText="1"/>
    </xf>
    <xf numFmtId="0" fontId="5" fillId="3" borderId="108" xfId="0" applyFont="1" applyFill="1" applyBorder="1" applyAlignment="1" applyProtection="1">
      <alignment horizontal="center" vertical="center" wrapText="1"/>
    </xf>
    <xf numFmtId="0" fontId="5" fillId="3" borderId="81" xfId="0" applyFont="1" applyFill="1" applyBorder="1" applyAlignment="1" applyProtection="1">
      <alignment horizontal="center" vertical="center" wrapText="1"/>
    </xf>
    <xf numFmtId="0" fontId="5" fillId="3" borderId="97" xfId="0" applyFont="1" applyFill="1" applyBorder="1" applyAlignment="1" applyProtection="1">
      <alignment horizontal="center" vertical="center" wrapText="1"/>
    </xf>
    <xf numFmtId="0" fontId="5" fillId="3" borderId="87" xfId="0" applyFont="1" applyFill="1" applyBorder="1" applyAlignment="1" applyProtection="1">
      <alignment horizontal="center" vertical="center" wrapText="1"/>
    </xf>
    <xf numFmtId="0" fontId="2" fillId="3" borderId="116" xfId="12" applyFont="1" applyFill="1" applyBorder="1" applyAlignment="1" applyProtection="1">
      <alignment horizontal="center" vertical="center" wrapText="1"/>
    </xf>
    <xf numFmtId="0" fontId="2" fillId="3" borderId="18" xfId="12" applyFont="1" applyFill="1" applyBorder="1" applyAlignment="1" applyProtection="1">
      <alignment horizontal="center" vertical="center" wrapText="1"/>
    </xf>
    <xf numFmtId="0" fontId="2" fillId="3" borderId="35" xfId="12" applyFont="1" applyFill="1" applyBorder="1" applyAlignment="1" applyProtection="1">
      <alignment horizontal="right" vertical="center" wrapText="1"/>
    </xf>
    <xf numFmtId="0" fontId="2" fillId="3" borderId="36" xfId="12" applyFont="1" applyFill="1" applyBorder="1" applyAlignment="1" applyProtection="1">
      <alignment horizontal="right" vertical="center" wrapText="1"/>
    </xf>
    <xf numFmtId="0" fontId="8" fillId="3" borderId="35" xfId="12" applyFont="1" applyFill="1" applyBorder="1" applyAlignment="1" applyProtection="1">
      <alignment horizontal="center" vertical="center" wrapText="1"/>
    </xf>
    <xf numFmtId="0" fontId="8" fillId="3" borderId="122" xfId="12" applyFont="1" applyFill="1" applyBorder="1" applyAlignment="1" applyProtection="1">
      <alignment horizontal="center" vertical="center" wrapText="1"/>
    </xf>
    <xf numFmtId="0" fontId="8" fillId="3" borderId="18" xfId="12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 vertical="center"/>
    </xf>
    <xf numFmtId="0" fontId="2" fillId="0" borderId="38" xfId="11" applyFont="1" applyFill="1" applyBorder="1" applyAlignment="1" applyProtection="1">
      <alignment horizontal="center" vertical="top" wrapText="1"/>
    </xf>
    <xf numFmtId="0" fontId="3" fillId="0" borderId="34" xfId="11" applyFont="1" applyFill="1" applyBorder="1" applyAlignment="1" applyProtection="1">
      <alignment horizontal="center" vertical="top" wrapText="1"/>
    </xf>
    <xf numFmtId="14" fontId="35" fillId="0" borderId="4" xfId="0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vertical="center" wrapText="1"/>
    </xf>
    <xf numFmtId="2" fontId="2" fillId="0" borderId="5" xfId="11" applyNumberFormat="1" applyFont="1" applyFill="1" applyBorder="1" applyAlignment="1" applyProtection="1">
      <alignment horizontal="center" vertical="center" wrapText="1"/>
    </xf>
    <xf numFmtId="2" fontId="3" fillId="0" borderId="5" xfId="11" applyNumberFormat="1" applyFont="1" applyFill="1" applyBorder="1" applyAlignment="1" applyProtection="1">
      <alignment horizontal="center" vertical="center" wrapText="1"/>
    </xf>
    <xf numFmtId="167" fontId="10" fillId="0" borderId="109" xfId="11" applyNumberFormat="1" applyFont="1" applyFill="1" applyBorder="1" applyAlignment="1" applyProtection="1">
      <alignment horizontal="left" vertical="center" wrapText="1"/>
    </xf>
    <xf numFmtId="167" fontId="10" fillId="0" borderId="110" xfId="11" applyNumberFormat="1" applyFont="1" applyFill="1" applyBorder="1" applyAlignment="1" applyProtection="1">
      <alignment horizontal="left" vertical="center" wrapText="1"/>
    </xf>
    <xf numFmtId="167" fontId="9" fillId="0" borderId="0" xfId="11" applyNumberFormat="1" applyFont="1" applyFill="1" applyBorder="1" applyAlignment="1" applyProtection="1">
      <alignment horizontal="left" vertical="center" wrapText="1"/>
    </xf>
    <xf numFmtId="167" fontId="10" fillId="0" borderId="0" xfId="11" applyNumberFormat="1" applyFont="1" applyFill="1" applyBorder="1" applyAlignment="1" applyProtection="1">
      <alignment horizontal="left" vertical="center" wrapText="1"/>
    </xf>
    <xf numFmtId="167" fontId="5" fillId="10" borderId="64" xfId="11" applyNumberFormat="1" applyFont="1" applyFill="1" applyBorder="1" applyAlignment="1" applyProtection="1">
      <alignment horizontal="center" vertical="center"/>
    </xf>
    <xf numFmtId="167" fontId="5" fillId="10" borderId="65" xfId="11" applyNumberFormat="1" applyFont="1" applyFill="1" applyBorder="1" applyAlignment="1" applyProtection="1">
      <alignment horizontal="center" vertical="center"/>
    </xf>
    <xf numFmtId="167" fontId="5" fillId="10" borderId="66" xfId="11" applyNumberFormat="1" applyFont="1" applyFill="1" applyBorder="1" applyAlignment="1" applyProtection="1">
      <alignment horizontal="center" vertical="center"/>
    </xf>
    <xf numFmtId="0" fontId="2" fillId="0" borderId="24" xfId="12" applyFont="1" applyFill="1" applyBorder="1" applyAlignment="1" applyProtection="1">
      <alignment horizontal="center" vertical="center" wrapText="1"/>
    </xf>
    <xf numFmtId="0" fontId="2" fillId="0" borderId="19" xfId="12" applyFont="1" applyFill="1" applyBorder="1" applyAlignment="1" applyProtection="1">
      <alignment horizontal="center" vertical="center" wrapText="1"/>
    </xf>
    <xf numFmtId="0" fontId="2" fillId="0" borderId="24" xfId="11" applyFont="1" applyFill="1" applyBorder="1" applyAlignment="1" applyProtection="1">
      <alignment horizontal="center" vertical="top" wrapText="1"/>
    </xf>
    <xf numFmtId="0" fontId="3" fillId="0" borderId="11" xfId="11" applyFont="1" applyFill="1" applyBorder="1" applyAlignment="1" applyProtection="1">
      <alignment horizontal="center" vertical="top" wrapText="1"/>
    </xf>
    <xf numFmtId="3" fontId="9" fillId="6" borderId="103" xfId="11" applyNumberFormat="1" applyFont="1" applyFill="1" applyBorder="1" applyAlignment="1" applyProtection="1">
      <alignment horizontal="left" vertical="top" wrapText="1"/>
    </xf>
    <xf numFmtId="3" fontId="9" fillId="6" borderId="104" xfId="11" applyNumberFormat="1" applyFont="1" applyFill="1" applyBorder="1" applyAlignment="1" applyProtection="1">
      <alignment horizontal="left" vertical="top" wrapText="1"/>
    </xf>
    <xf numFmtId="3" fontId="9" fillId="6" borderId="91" xfId="11" applyNumberFormat="1" applyFont="1" applyFill="1" applyBorder="1" applyAlignment="1" applyProtection="1">
      <alignment horizontal="left" vertical="top" wrapText="1"/>
    </xf>
    <xf numFmtId="3" fontId="9" fillId="6" borderId="92" xfId="11" applyNumberFormat="1" applyFont="1" applyFill="1" applyBorder="1" applyAlignment="1" applyProtection="1">
      <alignment horizontal="left" vertical="top" wrapText="1"/>
    </xf>
    <xf numFmtId="3" fontId="9" fillId="6" borderId="111" xfId="11" applyNumberFormat="1" applyFont="1" applyFill="1" applyBorder="1" applyAlignment="1" applyProtection="1">
      <alignment horizontal="left" vertical="top" wrapText="1"/>
    </xf>
    <xf numFmtId="3" fontId="9" fillId="6" borderId="105" xfId="11" applyNumberFormat="1" applyFont="1" applyFill="1" applyBorder="1" applyAlignment="1" applyProtection="1">
      <alignment horizontal="left" vertical="top" wrapText="1"/>
    </xf>
    <xf numFmtId="0" fontId="2" fillId="0" borderId="25" xfId="11" applyFont="1" applyFill="1" applyBorder="1" applyAlignment="1" applyProtection="1">
      <alignment horizontal="center" vertical="top" wrapText="1"/>
    </xf>
    <xf numFmtId="0" fontId="3" fillId="0" borderId="19" xfId="11" applyFont="1" applyFill="1" applyBorder="1" applyAlignment="1" applyProtection="1">
      <alignment horizontal="center" vertical="top" wrapText="1"/>
    </xf>
    <xf numFmtId="0" fontId="2" fillId="0" borderId="69" xfId="11" applyFont="1" applyFill="1" applyBorder="1" applyAlignment="1" applyProtection="1">
      <alignment horizontal="center" vertical="top" wrapText="1"/>
    </xf>
    <xf numFmtId="0" fontId="3" fillId="0" borderId="40" xfId="11" applyFont="1" applyFill="1" applyBorder="1" applyAlignment="1" applyProtection="1">
      <alignment horizontal="center" vertical="top" wrapText="1"/>
    </xf>
    <xf numFmtId="0" fontId="3" fillId="0" borderId="26" xfId="11" applyFont="1" applyFill="1" applyBorder="1" applyAlignment="1" applyProtection="1">
      <alignment horizontal="center" vertical="top" wrapText="1"/>
    </xf>
    <xf numFmtId="0" fontId="35" fillId="0" borderId="4" xfId="0" applyFont="1" applyBorder="1" applyAlignment="1" applyProtection="1">
      <alignment horizontal="left" vertical="center" wrapText="1"/>
    </xf>
    <xf numFmtId="0" fontId="11" fillId="0" borderId="41" xfId="0" applyNumberFormat="1" applyFont="1" applyFill="1" applyBorder="1" applyAlignment="1" applyProtection="1">
      <alignment horizontal="center" vertical="center" wrapText="1"/>
    </xf>
    <xf numFmtId="0" fontId="11" fillId="0" borderId="112" xfId="0" applyNumberFormat="1" applyFont="1" applyFill="1" applyBorder="1" applyAlignment="1" applyProtection="1">
      <alignment horizontal="center" vertical="center" wrapText="1"/>
    </xf>
    <xf numFmtId="0" fontId="11" fillId="0" borderId="67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Alignment="1" applyProtection="1">
      <alignment horizontal="right" vertical="center"/>
    </xf>
    <xf numFmtId="0" fontId="15" fillId="0" borderId="0" xfId="18" applyNumberFormat="1" applyFont="1" applyAlignment="1" applyProtection="1">
      <alignment horizontal="right" vertical="center" wrapText="1" readingOrder="1"/>
    </xf>
    <xf numFmtId="0" fontId="11" fillId="0" borderId="121" xfId="0" applyNumberFormat="1" applyFont="1" applyFill="1" applyBorder="1" applyAlignment="1" applyProtection="1">
      <alignment horizontal="center" vertical="center" wrapText="1"/>
    </xf>
    <xf numFmtId="0" fontId="16" fillId="0" borderId="41" xfId="0" applyNumberFormat="1" applyFont="1" applyBorder="1" applyAlignment="1" applyProtection="1">
      <alignment horizontal="center" vertical="center"/>
    </xf>
    <xf numFmtId="0" fontId="16" fillId="0" borderId="112" xfId="0" applyNumberFormat="1" applyFont="1" applyBorder="1" applyAlignment="1" applyProtection="1">
      <alignment horizontal="center" vertical="center"/>
    </xf>
    <xf numFmtId="0" fontId="16" fillId="0" borderId="120" xfId="0" applyNumberFormat="1" applyFont="1" applyBorder="1" applyAlignment="1" applyProtection="1">
      <alignment horizontal="center" vertical="center"/>
    </xf>
    <xf numFmtId="0" fontId="17" fillId="0" borderId="43" xfId="14" applyFont="1" applyFill="1" applyBorder="1" applyAlignment="1" applyProtection="1">
      <alignment horizontal="center" vertical="top" wrapText="1"/>
    </xf>
    <xf numFmtId="0" fontId="17" fillId="0" borderId="47" xfId="14" applyFont="1" applyFill="1" applyBorder="1" applyAlignment="1" applyProtection="1">
      <alignment horizontal="center" vertical="top" wrapText="1"/>
    </xf>
    <xf numFmtId="0" fontId="17" fillId="0" borderId="43" xfId="14" applyNumberFormat="1" applyFont="1" applyFill="1" applyBorder="1" applyAlignment="1" applyProtection="1">
      <alignment horizontal="center" vertical="top" wrapText="1"/>
    </xf>
    <xf numFmtId="0" fontId="17" fillId="0" borderId="47" xfId="14" applyNumberFormat="1" applyFont="1" applyFill="1" applyBorder="1" applyAlignment="1" applyProtection="1">
      <alignment horizontal="center" vertical="top" wrapText="1"/>
    </xf>
    <xf numFmtId="9" fontId="17" fillId="0" borderId="42" xfId="19" applyFont="1" applyFill="1" applyBorder="1" applyAlignment="1" applyProtection="1">
      <alignment horizontal="center" vertical="top" wrapText="1"/>
    </xf>
    <xf numFmtId="9" fontId="17" fillId="0" borderId="45" xfId="19" applyFont="1" applyFill="1" applyBorder="1" applyAlignment="1" applyProtection="1">
      <alignment horizontal="center" vertical="top" wrapText="1"/>
    </xf>
    <xf numFmtId="0" fontId="17" fillId="0" borderId="43" xfId="17" applyNumberFormat="1" applyFont="1" applyFill="1" applyBorder="1" applyAlignment="1" applyProtection="1">
      <alignment horizontal="center" vertical="top" wrapText="1"/>
    </xf>
    <xf numFmtId="0" fontId="17" fillId="0" borderId="47" xfId="17" applyNumberFormat="1" applyFont="1" applyFill="1" applyBorder="1" applyAlignment="1" applyProtection="1">
      <alignment horizontal="center" vertical="top" wrapText="1"/>
    </xf>
    <xf numFmtId="0" fontId="2" fillId="11" borderId="93" xfId="0" applyFont="1" applyFill="1" applyBorder="1" applyAlignment="1" applyProtection="1">
      <alignment horizontal="center"/>
    </xf>
    <xf numFmtId="0" fontId="2" fillId="11" borderId="94" xfId="0" applyFont="1" applyFill="1" applyBorder="1" applyAlignment="1" applyProtection="1">
      <alignment horizontal="center"/>
    </xf>
    <xf numFmtId="0" fontId="0" fillId="11" borderId="93" xfId="0" applyFill="1" applyBorder="1" applyAlignment="1" applyProtection="1">
      <alignment horizontal="center"/>
    </xf>
    <xf numFmtId="0" fontId="0" fillId="11" borderId="94" xfId="0" applyFill="1" applyBorder="1" applyAlignment="1" applyProtection="1">
      <alignment horizontal="center"/>
    </xf>
    <xf numFmtId="0" fontId="25" fillId="7" borderId="0" xfId="0" applyFont="1" applyFill="1" applyAlignment="1" applyProtection="1">
      <alignment vertical="center"/>
      <protection locked="0"/>
    </xf>
    <xf numFmtId="0" fontId="27" fillId="7" borderId="0" xfId="0" applyFont="1" applyFill="1" applyAlignment="1" applyProtection="1">
      <alignment horizontal="left" vertical="center"/>
      <protection locked="0"/>
    </xf>
    <xf numFmtId="0" fontId="27" fillId="7" borderId="0" xfId="0" applyFont="1" applyFill="1" applyAlignment="1" applyProtection="1">
      <alignment horizontal="left" vertical="top" wrapText="1"/>
      <protection locked="0"/>
    </xf>
    <xf numFmtId="168" fontId="5" fillId="7" borderId="54" xfId="12" applyNumberFormat="1" applyFont="1" applyFill="1" applyBorder="1" applyAlignment="1" applyProtection="1">
      <alignment horizontal="center" vertical="center"/>
      <protection locked="0"/>
    </xf>
    <xf numFmtId="3" fontId="5" fillId="7" borderId="55" xfId="12" applyNumberFormat="1" applyFont="1" applyFill="1" applyBorder="1" applyAlignment="1" applyProtection="1">
      <alignment horizontal="center" vertical="center"/>
      <protection locked="0"/>
    </xf>
    <xf numFmtId="3" fontId="27" fillId="7" borderId="56" xfId="0" applyNumberFormat="1" applyFont="1" applyFill="1" applyBorder="1" applyAlignment="1" applyProtection="1">
      <alignment horizontal="center" vertical="center"/>
      <protection locked="0"/>
    </xf>
    <xf numFmtId="0" fontId="27" fillId="7" borderId="0" xfId="0" applyFont="1" applyFill="1" applyAlignment="1" applyProtection="1">
      <alignment horizontal="left" vertical="center"/>
      <protection locked="0"/>
    </xf>
  </cellXfs>
  <cellStyles count="24">
    <cellStyle name="Lien hypertexte" xfId="23" builtinId="8"/>
    <cellStyle name="Milliers" xfId="1" builtinId="3"/>
    <cellStyle name="Milliers 2" xfId="2"/>
    <cellStyle name="Milliers 2 2" xfId="3"/>
    <cellStyle name="Milliers 2 2 2" xfId="4"/>
    <cellStyle name="Milliers 2 3" xfId="5"/>
    <cellStyle name="Milliers 3" xfId="6"/>
    <cellStyle name="Milliers 3 2" xfId="7"/>
    <cellStyle name="Milliers 4" xfId="8"/>
    <cellStyle name="Milliers 4 2" xfId="9"/>
    <cellStyle name="Milliers 5" xfId="10"/>
    <cellStyle name="Normal" xfId="0" builtinId="0"/>
    <cellStyle name="Normal 2" xfId="11"/>
    <cellStyle name="Normal 2 2" xfId="12"/>
    <cellStyle name="Normal 2 3" xfId="13"/>
    <cellStyle name="Normal 2 4" xfId="14"/>
    <cellStyle name="Normal 3" xfId="15"/>
    <cellStyle name="Normal 4" xfId="16"/>
    <cellStyle name="Normal 5" xfId="17"/>
    <cellStyle name="Pourcentage" xfId="18" builtinId="5"/>
    <cellStyle name="Pourcentage 2" xfId="19"/>
    <cellStyle name="Pourcentage 3" xfId="20"/>
    <cellStyle name="Standard 2" xfId="21"/>
    <cellStyle name="Standard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14147</xdr:colOff>
      <xdr:row>26</xdr:row>
      <xdr:rowOff>34017</xdr:rowOff>
    </xdr:from>
    <xdr:to>
      <xdr:col>0</xdr:col>
      <xdr:colOff>291379</xdr:colOff>
      <xdr:row>26</xdr:row>
      <xdr:rowOff>151727</xdr:rowOff>
    </xdr:to>
    <xdr:sp macro="" textlink="">
      <xdr:nvSpPr>
        <xdr:cNvPr id="7" name="Flussdiagramm: Prozess 1"/>
        <xdr:cNvSpPr/>
      </xdr:nvSpPr>
      <xdr:spPr>
        <a:xfrm>
          <a:off x="14147" y="6547303"/>
          <a:ext cx="277232" cy="117710"/>
        </a:xfrm>
        <a:prstGeom prst="flowChartProcess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1038225</xdr:colOff>
          <xdr:row>22</xdr:row>
          <xdr:rowOff>57150</xdr:rowOff>
        </xdr:from>
        <xdr:to>
          <xdr:col>13</xdr:col>
          <xdr:colOff>504825</xdr:colOff>
          <xdr:row>30</xdr:row>
          <xdr:rowOff>19050</xdr:rowOff>
        </xdr:to>
        <xdr:sp macro="" textlink="">
          <xdr:nvSpPr>
            <xdr:cNvPr id="28717" name="Object 1069" hidden="1">
              <a:extLst>
                <a:ext uri="{63B3BB69-23CF-44E3-9099-C40C66FF867C}">
                  <a14:compatExt spid="_x0000_s28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12451</xdr:colOff>
      <xdr:row>24</xdr:row>
      <xdr:rowOff>83763</xdr:rowOff>
    </xdr:from>
    <xdr:to>
      <xdr:col>0</xdr:col>
      <xdr:colOff>331294</xdr:colOff>
      <xdr:row>24</xdr:row>
      <xdr:rowOff>232229</xdr:rowOff>
    </xdr:to>
    <xdr:sp macro="" textlink="">
      <xdr:nvSpPr>
        <xdr:cNvPr id="2" name="Flussdiagramm: Prozess 1"/>
        <xdr:cNvSpPr/>
      </xdr:nvSpPr>
      <xdr:spPr>
        <a:xfrm>
          <a:off x="12451" y="6651477"/>
          <a:ext cx="318843" cy="148466"/>
        </a:xfrm>
        <a:prstGeom prst="flowChartProcess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447675</xdr:colOff>
          <xdr:row>13</xdr:row>
          <xdr:rowOff>285750</xdr:rowOff>
        </xdr:from>
        <xdr:to>
          <xdr:col>9</xdr:col>
          <xdr:colOff>228600</xdr:colOff>
          <xdr:row>19</xdr:row>
          <xdr:rowOff>19050</xdr:rowOff>
        </xdr:to>
        <xdr:sp macro="" textlink="">
          <xdr:nvSpPr>
            <xdr:cNvPr id="5519" name="Object 399" hidden="1">
              <a:extLst>
                <a:ext uri="{63B3BB69-23CF-44E3-9099-C40C66FF867C}">
                  <a14:compatExt spid="_x0000_s5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chel.alt@astra.admin.ch?cc=patricia.wasem@astra.admin.ch" TargetMode="External"/><Relationship Id="rId1" Type="http://schemas.openxmlformats.org/officeDocument/2006/relationships/hyperlink" Target="mailto:michel.alt@astra.admin.ch?cc=patricia.wasem@astra.admin.ch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2.emf"/><Relationship Id="rId5" Type="http://schemas.openxmlformats.org/officeDocument/2006/relationships/package" Target="../embeddings/Microsoft_Word_Document1.docx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F17"/>
  <sheetViews>
    <sheetView showGridLines="0" showRowColHeaders="0" tabSelected="1" showRuler="0" view="pageLayout" zoomScale="110" zoomScaleNormal="60" zoomScalePageLayoutView="110" workbookViewId="0">
      <selection activeCell="B12" sqref="B12:D12"/>
    </sheetView>
  </sheetViews>
  <sheetFormatPr baseColWidth="10" defaultColWidth="3.140625" defaultRowHeight="12.75"/>
  <cols>
    <col min="1" max="1" width="23" style="1" customWidth="1"/>
    <col min="2" max="2" width="20.7109375" style="1" customWidth="1"/>
    <col min="3" max="3" width="24.7109375" style="1" customWidth="1"/>
    <col min="4" max="6" width="23" style="1" customWidth="1"/>
    <col min="7" max="16384" width="3.140625" style="1"/>
  </cols>
  <sheetData>
    <row r="1" spans="1:6" s="80" customFormat="1" ht="47.45" customHeight="1">
      <c r="A1" s="237" t="s">
        <v>120</v>
      </c>
      <c r="B1" s="236"/>
      <c r="C1" s="248" t="s">
        <v>38</v>
      </c>
      <c r="D1" s="248"/>
      <c r="E1" s="248"/>
      <c r="F1" s="248"/>
    </row>
    <row r="2" spans="1:6" s="80" customFormat="1" ht="20.100000000000001" customHeight="1">
      <c r="A2" s="253" t="s">
        <v>37</v>
      </c>
      <c r="B2" s="254"/>
      <c r="C2" s="382"/>
      <c r="D2" s="382"/>
      <c r="E2" s="81"/>
    </row>
    <row r="3" spans="1:6" s="80" customFormat="1" ht="20.100000000000001" customHeight="1">
      <c r="A3" s="222" t="s">
        <v>34</v>
      </c>
      <c r="B3" s="381" t="s">
        <v>49</v>
      </c>
      <c r="C3" s="382"/>
      <c r="D3" s="382"/>
      <c r="E3" s="81"/>
    </row>
    <row r="4" spans="1:6" s="80" customFormat="1" ht="20.100000000000001" customHeight="1">
      <c r="A4" s="253" t="s">
        <v>35</v>
      </c>
      <c r="B4" s="253"/>
      <c r="C4" s="382"/>
      <c r="D4" s="382"/>
      <c r="E4" s="266" t="s">
        <v>109</v>
      </c>
      <c r="F4" s="266"/>
    </row>
    <row r="5" spans="1:6" s="80" customFormat="1" ht="70.900000000000006" customHeight="1">
      <c r="A5" s="255" t="s">
        <v>36</v>
      </c>
      <c r="B5" s="255"/>
      <c r="C5" s="383"/>
      <c r="D5" s="383"/>
      <c r="E5" s="82"/>
    </row>
    <row r="6" spans="1:6" s="83" customFormat="1" ht="19.899999999999999" customHeight="1">
      <c r="B6" s="84"/>
      <c r="C6" s="84"/>
      <c r="D6" s="84"/>
      <c r="E6" s="85"/>
    </row>
    <row r="7" spans="1:6" s="83" customFormat="1" ht="30" customHeight="1">
      <c r="A7" s="259" t="s">
        <v>47</v>
      </c>
      <c r="B7" s="256" t="s">
        <v>46</v>
      </c>
      <c r="C7" s="240" t="s">
        <v>43</v>
      </c>
      <c r="D7" s="240" t="s">
        <v>42</v>
      </c>
      <c r="E7" s="250" t="s">
        <v>39</v>
      </c>
      <c r="F7" s="251"/>
    </row>
    <row r="8" spans="1:6" s="83" customFormat="1" ht="30" customHeight="1">
      <c r="A8" s="260"/>
      <c r="B8" s="257"/>
      <c r="C8" s="241" t="str">
        <f>Paramètres!H3</f>
        <v>Prix oct. 2005; sans renchériss. et sans TVA</v>
      </c>
      <c r="D8" s="241" t="str">
        <f>Paramètres!H3</f>
        <v>Prix oct. 2005; sans renchériss. et sans TVA</v>
      </c>
      <c r="E8" s="262" t="s">
        <v>40</v>
      </c>
      <c r="F8" s="264" t="s">
        <v>41</v>
      </c>
    </row>
    <row r="9" spans="1:6" s="83" customFormat="1" ht="30" customHeight="1">
      <c r="A9" s="261"/>
      <c r="B9" s="258"/>
      <c r="C9" s="223" t="s">
        <v>45</v>
      </c>
      <c r="D9" s="223" t="s">
        <v>44</v>
      </c>
      <c r="E9" s="263"/>
      <c r="F9" s="265"/>
    </row>
    <row r="10" spans="1:6" s="83" customFormat="1" ht="30" customHeight="1">
      <c r="A10" s="118" t="s">
        <v>48</v>
      </c>
      <c r="B10" s="104" t="s">
        <v>5</v>
      </c>
      <c r="C10" s="86" t="s">
        <v>6</v>
      </c>
      <c r="D10" s="86" t="s">
        <v>6</v>
      </c>
      <c r="E10" s="86" t="s">
        <v>21</v>
      </c>
      <c r="F10" s="87" t="s">
        <v>21</v>
      </c>
    </row>
    <row r="11" spans="1:6" s="83" customFormat="1" ht="30" customHeight="1">
      <c r="A11" s="384"/>
      <c r="B11" s="385"/>
      <c r="C11" s="386"/>
      <c r="D11" s="386"/>
      <c r="E11" s="120"/>
      <c r="F11" s="121"/>
    </row>
    <row r="12" spans="1:6" s="83" customFormat="1" ht="33.950000000000003" customHeight="1">
      <c r="B12" s="252"/>
      <c r="C12" s="252"/>
      <c r="D12" s="252"/>
      <c r="E12" s="249" t="s">
        <v>56</v>
      </c>
      <c r="F12" s="249"/>
    </row>
    <row r="13" spans="1:6" s="91" customFormat="1" ht="20.100000000000001" customHeight="1">
      <c r="A13" s="88" t="s">
        <v>55</v>
      </c>
      <c r="B13" s="89"/>
      <c r="C13" s="90"/>
      <c r="E13" s="88" t="s">
        <v>54</v>
      </c>
      <c r="F13" s="90"/>
    </row>
    <row r="14" spans="1:6" s="91" customFormat="1" ht="20.100000000000001" customHeight="1"/>
    <row r="15" spans="1:6" s="89" customFormat="1" ht="20.100000000000001" customHeight="1">
      <c r="A15" s="238" t="s">
        <v>52</v>
      </c>
      <c r="B15" s="387"/>
      <c r="C15" s="123"/>
      <c r="D15" s="239"/>
      <c r="E15" s="238" t="s">
        <v>52</v>
      </c>
      <c r="F15" s="122"/>
    </row>
    <row r="16" spans="1:6" s="91" customFormat="1" ht="20.100000000000001" customHeight="1">
      <c r="A16" s="224" t="s">
        <v>0</v>
      </c>
      <c r="B16" s="119"/>
      <c r="C16" s="119"/>
      <c r="D16" s="119"/>
      <c r="E16" s="224" t="s">
        <v>0</v>
      </c>
      <c r="F16" s="119"/>
    </row>
    <row r="17" spans="1:6" s="91" customFormat="1" ht="20.100000000000001" customHeight="1">
      <c r="A17" s="238" t="s">
        <v>53</v>
      </c>
      <c r="B17" s="387"/>
      <c r="C17" s="123"/>
      <c r="D17" s="239"/>
      <c r="E17" s="238" t="s">
        <v>53</v>
      </c>
      <c r="F17" s="122"/>
    </row>
  </sheetData>
  <sheetProtection algorithmName="SHA-512" hashValue="q1YLaCqAHMXiZlbYfqIq3Uj5MqAmirIlXmQD+ilK6eZFhoysFtJo6UQirmvpyWRCpJXG6/b2FiYk26cNlJatbQ==" saltValue="a/hjPXTbBacgCOfWN+sckg==" spinCount="100000" sheet="1" objects="1" scenarios="1"/>
  <mergeCells count="16">
    <mergeCell ref="C1:F1"/>
    <mergeCell ref="E12:F12"/>
    <mergeCell ref="E7:F7"/>
    <mergeCell ref="B12:D12"/>
    <mergeCell ref="A2:B2"/>
    <mergeCell ref="A4:B4"/>
    <mergeCell ref="A5:B5"/>
    <mergeCell ref="C5:D5"/>
    <mergeCell ref="C2:D2"/>
    <mergeCell ref="C3:D3"/>
    <mergeCell ref="C4:D4"/>
    <mergeCell ref="B7:B9"/>
    <mergeCell ref="A7:A9"/>
    <mergeCell ref="E8:E9"/>
    <mergeCell ref="F8:F9"/>
    <mergeCell ref="E4:F4"/>
  </mergeCells>
  <hyperlinks>
    <hyperlink ref="E4" r:id="rId1" display="Mail à : "/>
    <hyperlink ref="E4:F4" r:id="rId2" display="Demande à envoyer à : "/>
  </hyperlinks>
  <pageMargins left="0.70866141732283472" right="0.70866141732283472" top="0.94488188976377963" bottom="0.74803149606299213" header="0.31496062992125984" footer="0.31496062992125984"/>
  <pageSetup paperSize="9" scale="97" orientation="landscape" r:id="rId3"/>
  <headerFooter>
    <oddHeader>&amp;L&amp;"Arial,Fett"Fonds pour les routes nationales et le trafic d'agglomération (FORTA) / Mesures A des projets d'agglomération
Directives de l'OFROU relatives aux mesures Circulation routière, Tram et Mobilité douce
Données pour le décompte / rapport final</oddHeader>
    <oddFooter>&amp;LVersion 13.1 du 20.09.2019</oddFooter>
  </headerFooter>
  <customProperties>
    <customPr name="EpmWorksheetKeyString_GUID" r:id="rId4"/>
  </customProperties>
  <legacy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Paramètres!$A$2:$A$5</xm:f>
          </x14:formula1>
          <xm:sqref>B3</xm:sqref>
        </x14:dataValidation>
        <x14:dataValidation type="list" allowBlank="1" showInputMessage="1" showErrorMessage="1">
          <x14:formula1>
            <xm:f>Paramètres!$K$2:$K$7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0" tint="-0.14999847407452621"/>
    <pageSetUpPr fitToPage="1"/>
  </sheetPr>
  <dimension ref="A1:N31"/>
  <sheetViews>
    <sheetView showGridLines="0" showRowColHeaders="0" showRuler="0" view="pageLayout" zoomScale="98" zoomScaleNormal="130" zoomScaleSheetLayoutView="110" zoomScalePageLayoutView="98" workbookViewId="0">
      <selection activeCell="G7" sqref="G7"/>
    </sheetView>
  </sheetViews>
  <sheetFormatPr baseColWidth="10" defaultColWidth="10" defaultRowHeight="12.75"/>
  <cols>
    <col min="1" max="2" width="7.85546875" style="1" customWidth="1"/>
    <col min="3" max="3" width="32.7109375" style="1" customWidth="1"/>
    <col min="4" max="5" width="17.7109375" style="1" customWidth="1"/>
    <col min="6" max="6" width="5.7109375" style="1" customWidth="1"/>
    <col min="7" max="7" width="12.7109375" style="1" customWidth="1"/>
    <col min="8" max="8" width="9" style="1" bestFit="1" customWidth="1"/>
    <col min="9" max="9" width="4.7109375" style="1" customWidth="1"/>
    <col min="10" max="10" width="12.7109375" style="1" customWidth="1"/>
    <col min="11" max="11" width="4.7109375" style="1" customWidth="1"/>
    <col min="12" max="12" width="12.7109375" style="1" customWidth="1"/>
    <col min="13" max="13" width="2.7109375" style="1" customWidth="1"/>
    <col min="14" max="16384" width="10" style="1"/>
  </cols>
  <sheetData>
    <row r="1" spans="1:14" ht="28.15" customHeight="1">
      <c r="A1" s="286" t="s">
        <v>120</v>
      </c>
      <c r="B1" s="286"/>
      <c r="C1" s="286"/>
      <c r="D1" s="106"/>
      <c r="E1" s="107"/>
      <c r="F1" s="106"/>
      <c r="G1" s="276"/>
      <c r="H1" s="276"/>
      <c r="I1" s="276"/>
      <c r="J1" s="129"/>
      <c r="K1" s="129"/>
      <c r="L1" s="116" t="s">
        <v>23</v>
      </c>
      <c r="M1" s="2"/>
    </row>
    <row r="2" spans="1:14" ht="21.6" customHeight="1">
      <c r="A2" s="287" t="s">
        <v>37</v>
      </c>
      <c r="B2" s="288"/>
      <c r="C2" s="150">
        <f>'Données pour décompte final'!C2</f>
        <v>0</v>
      </c>
      <c r="D2" s="2"/>
      <c r="E2" s="2"/>
      <c r="F2" s="2"/>
      <c r="G2" s="74"/>
      <c r="H2" s="303" t="s">
        <v>57</v>
      </c>
      <c r="I2" s="303"/>
      <c r="J2" s="303"/>
      <c r="K2" s="303"/>
      <c r="L2" s="303"/>
      <c r="M2" s="2"/>
    </row>
    <row r="3" spans="1:14" ht="29.25" customHeight="1" thickBot="1">
      <c r="A3" s="287" t="s">
        <v>34</v>
      </c>
      <c r="B3" s="288"/>
      <c r="C3" s="150">
        <f>'Données pour décompte final'!C3</f>
        <v>0</v>
      </c>
      <c r="D3" s="312" t="s">
        <v>58</v>
      </c>
      <c r="E3" s="313"/>
      <c r="F3" s="313"/>
      <c r="G3" s="313"/>
      <c r="H3" s="313"/>
      <c r="I3" s="313"/>
      <c r="J3" s="313"/>
      <c r="K3" s="313"/>
      <c r="L3" s="314"/>
      <c r="M3" s="2"/>
    </row>
    <row r="4" spans="1:14" ht="22.7" customHeight="1" thickTop="1">
      <c r="A4" s="300" t="s">
        <v>35</v>
      </c>
      <c r="B4" s="301"/>
      <c r="C4" s="315">
        <f>'Données pour décompte final'!C4</f>
        <v>0</v>
      </c>
      <c r="D4" s="310" t="s">
        <v>59</v>
      </c>
      <c r="E4" s="289" t="s">
        <v>60</v>
      </c>
      <c r="F4" s="317" t="s">
        <v>61</v>
      </c>
      <c r="G4" s="318"/>
      <c r="H4" s="318"/>
      <c r="I4" s="318"/>
      <c r="J4" s="318"/>
      <c r="K4" s="318"/>
      <c r="L4" s="319"/>
      <c r="M4" s="2"/>
    </row>
    <row r="5" spans="1:14" ht="14.1" customHeight="1">
      <c r="A5" s="302"/>
      <c r="B5" s="302"/>
      <c r="C5" s="316"/>
      <c r="D5" s="311"/>
      <c r="E5" s="290"/>
      <c r="F5" s="320"/>
      <c r="G5" s="321"/>
      <c r="H5" s="321"/>
      <c r="I5" s="321"/>
      <c r="J5" s="321"/>
      <c r="K5" s="321"/>
      <c r="L5" s="322"/>
      <c r="M5" s="3"/>
    </row>
    <row r="6" spans="1:14" s="5" customFormat="1" ht="45.2" customHeight="1">
      <c r="A6" s="297" t="s">
        <v>62</v>
      </c>
      <c r="B6" s="298"/>
      <c r="C6" s="299"/>
      <c r="D6" s="244" t="s">
        <v>110</v>
      </c>
      <c r="E6" s="245" t="s">
        <v>110</v>
      </c>
      <c r="F6" s="323" t="s">
        <v>110</v>
      </c>
      <c r="G6" s="324"/>
      <c r="H6" s="327" t="s">
        <v>112</v>
      </c>
      <c r="I6" s="328"/>
      <c r="J6" s="329"/>
      <c r="K6" s="325" t="s">
        <v>111</v>
      </c>
      <c r="L6" s="326"/>
      <c r="M6" s="4"/>
      <c r="N6" s="77"/>
    </row>
    <row r="7" spans="1:14" s="5" customFormat="1" ht="16.5" customHeight="1">
      <c r="A7" s="291" t="s">
        <v>63</v>
      </c>
      <c r="B7" s="292"/>
      <c r="C7" s="293"/>
      <c r="D7" s="139">
        <f>SUM(ROUND(E7,0),ROUND(G7,0))</f>
        <v>0</v>
      </c>
      <c r="E7" s="140"/>
      <c r="F7" s="45"/>
      <c r="G7" s="136"/>
      <c r="H7" s="10">
        <v>0</v>
      </c>
      <c r="I7" s="11"/>
      <c r="J7" s="12">
        <f>G7/100*0</f>
        <v>0</v>
      </c>
      <c r="K7" s="13"/>
      <c r="L7" s="18">
        <f>ROUND(G7,0)-ROUND(J7,0)</f>
        <v>0</v>
      </c>
      <c r="M7" s="4"/>
      <c r="N7" s="76"/>
    </row>
    <row r="8" spans="1:14" s="5" customFormat="1" ht="16.5" customHeight="1">
      <c r="A8" s="294" t="s">
        <v>64</v>
      </c>
      <c r="B8" s="295"/>
      <c r="C8" s="296"/>
      <c r="D8" s="141">
        <f>SUM(ROUND(E8,0),ROUND(G8,0))</f>
        <v>0</v>
      </c>
      <c r="E8" s="142"/>
      <c r="F8" s="46"/>
      <c r="G8" s="137"/>
      <c r="H8" s="14">
        <v>0</v>
      </c>
      <c r="I8" s="15"/>
      <c r="J8" s="16">
        <f>G8/100*0</f>
        <v>0</v>
      </c>
      <c r="K8" s="17"/>
      <c r="L8" s="18">
        <f>ROUND(G8,0)-ROUND(J8,0)</f>
        <v>0</v>
      </c>
      <c r="M8" s="4"/>
      <c r="N8" s="76"/>
    </row>
    <row r="9" spans="1:14" s="5" customFormat="1" ht="16.5" customHeight="1">
      <c r="A9" s="277" t="s">
        <v>65</v>
      </c>
      <c r="B9" s="278"/>
      <c r="C9" s="279"/>
      <c r="D9" s="141">
        <f t="shared" ref="D9:D20" si="0">SUM(ROUND(E9,0),ROUND(G9,0))</f>
        <v>0</v>
      </c>
      <c r="E9" s="142"/>
      <c r="F9" s="46"/>
      <c r="G9" s="137"/>
      <c r="H9" s="14">
        <v>0</v>
      </c>
      <c r="I9" s="15"/>
      <c r="J9" s="16">
        <f t="shared" ref="J9:J10" si="1">G9/100*0</f>
        <v>0</v>
      </c>
      <c r="K9" s="17"/>
      <c r="L9" s="18">
        <f>ROUND(G9,0)-ROUND(J9,0)</f>
        <v>0</v>
      </c>
      <c r="M9" s="4"/>
      <c r="N9" s="76"/>
    </row>
    <row r="10" spans="1:14" s="5" customFormat="1" ht="16.5" customHeight="1">
      <c r="A10" s="277" t="s">
        <v>66</v>
      </c>
      <c r="B10" s="278"/>
      <c r="C10" s="279"/>
      <c r="D10" s="141">
        <f t="shared" si="0"/>
        <v>0</v>
      </c>
      <c r="E10" s="142"/>
      <c r="F10" s="46"/>
      <c r="G10" s="137"/>
      <c r="H10" s="14">
        <v>0</v>
      </c>
      <c r="I10" s="15"/>
      <c r="J10" s="16">
        <f t="shared" si="1"/>
        <v>0</v>
      </c>
      <c r="K10" s="17"/>
      <c r="L10" s="18">
        <f>ROUND(G10,0)-ROUND(J10,0)</f>
        <v>0</v>
      </c>
      <c r="M10" s="4"/>
      <c r="N10" s="76"/>
    </row>
    <row r="11" spans="1:14" s="5" customFormat="1" ht="16.5" customHeight="1">
      <c r="A11" s="307" t="s">
        <v>67</v>
      </c>
      <c r="B11" s="308"/>
      <c r="C11" s="309"/>
      <c r="D11" s="194"/>
      <c r="E11" s="143"/>
      <c r="F11" s="47"/>
      <c r="G11" s="22"/>
      <c r="H11" s="20"/>
      <c r="I11" s="21"/>
      <c r="J11" s="22"/>
      <c r="K11" s="23"/>
      <c r="L11" s="19"/>
      <c r="M11" s="4"/>
      <c r="N11" s="76"/>
    </row>
    <row r="12" spans="1:14" s="5" customFormat="1" ht="18" customHeight="1">
      <c r="A12" s="280" t="s">
        <v>73</v>
      </c>
      <c r="B12" s="281"/>
      <c r="C12" s="282"/>
      <c r="D12" s="141">
        <f t="shared" si="0"/>
        <v>0</v>
      </c>
      <c r="E12" s="195"/>
      <c r="F12" s="46"/>
      <c r="G12" s="137"/>
      <c r="H12" s="14">
        <v>0</v>
      </c>
      <c r="I12" s="15"/>
      <c r="J12" s="16">
        <f t="shared" ref="J12:J13" si="2">G12/100*0</f>
        <v>0</v>
      </c>
      <c r="K12" s="186"/>
      <c r="L12" s="18">
        <f t="shared" ref="L12:L19" si="3">ROUND(G12,0)-ROUND(J12,0)</f>
        <v>0</v>
      </c>
      <c r="M12" s="4"/>
      <c r="N12" s="76"/>
    </row>
    <row r="13" spans="1:14" s="5" customFormat="1" ht="18" customHeight="1">
      <c r="A13" s="283" t="s">
        <v>74</v>
      </c>
      <c r="B13" s="284"/>
      <c r="C13" s="285"/>
      <c r="D13" s="141">
        <f>SUM(ROUND(E13,0),ROUND(G13,0))</f>
        <v>0</v>
      </c>
      <c r="E13" s="196"/>
      <c r="F13" s="183"/>
      <c r="G13" s="137"/>
      <c r="H13" s="184">
        <v>0</v>
      </c>
      <c r="I13" s="185"/>
      <c r="J13" s="182">
        <f t="shared" si="2"/>
        <v>0</v>
      </c>
      <c r="K13" s="187"/>
      <c r="L13" s="18">
        <f>ROUND(G13,0)-ROUND(J13,0)</f>
        <v>0</v>
      </c>
      <c r="M13" s="4"/>
      <c r="N13" s="76"/>
    </row>
    <row r="14" spans="1:14" s="5" customFormat="1" ht="16.5" customHeight="1">
      <c r="A14" s="307" t="s">
        <v>68</v>
      </c>
      <c r="B14" s="308"/>
      <c r="C14" s="309"/>
      <c r="D14" s="181"/>
      <c r="E14" s="143"/>
      <c r="F14" s="47"/>
      <c r="G14" s="182" t="s">
        <v>0</v>
      </c>
      <c r="H14" s="20"/>
      <c r="I14" s="21"/>
      <c r="J14" s="22"/>
      <c r="K14" s="23"/>
      <c r="L14" s="18"/>
      <c r="M14" s="4"/>
      <c r="N14" s="76"/>
    </row>
    <row r="15" spans="1:14" s="5" customFormat="1" ht="16.5" customHeight="1">
      <c r="A15" s="304" t="s">
        <v>69</v>
      </c>
      <c r="B15" s="305"/>
      <c r="C15" s="306"/>
      <c r="D15" s="141">
        <f t="shared" si="0"/>
        <v>0</v>
      </c>
      <c r="E15" s="142"/>
      <c r="F15" s="46"/>
      <c r="G15" s="137"/>
      <c r="H15" s="14">
        <v>0</v>
      </c>
      <c r="I15" s="15"/>
      <c r="J15" s="16">
        <f t="shared" ref="J15:J17" si="4">G15/100*0</f>
        <v>0</v>
      </c>
      <c r="K15" s="17"/>
      <c r="L15" s="18">
        <f t="shared" si="3"/>
        <v>0</v>
      </c>
      <c r="M15" s="4"/>
      <c r="N15" s="76"/>
    </row>
    <row r="16" spans="1:14" s="5" customFormat="1" ht="18" customHeight="1">
      <c r="A16" s="280" t="s">
        <v>73</v>
      </c>
      <c r="B16" s="281"/>
      <c r="C16" s="282"/>
      <c r="D16" s="192">
        <f>SUM(ROUND(E16,0),ROUND(G16,0))</f>
        <v>0</v>
      </c>
      <c r="E16" s="193"/>
      <c r="F16" s="46"/>
      <c r="G16" s="191"/>
      <c r="H16" s="15">
        <v>0</v>
      </c>
      <c r="I16" s="15"/>
      <c r="J16" s="16">
        <f t="shared" si="4"/>
        <v>0</v>
      </c>
      <c r="K16" s="17"/>
      <c r="L16" s="18">
        <f>ROUND(G16,0)-ROUND(J16,0)</f>
        <v>0</v>
      </c>
      <c r="M16" s="4"/>
      <c r="N16" s="76"/>
    </row>
    <row r="17" spans="1:14" s="5" customFormat="1" ht="18" customHeight="1">
      <c r="A17" s="269" t="s">
        <v>74</v>
      </c>
      <c r="B17" s="270"/>
      <c r="C17" s="271"/>
      <c r="D17" s="188">
        <f t="shared" si="0"/>
        <v>0</v>
      </c>
      <c r="E17" s="144"/>
      <c r="F17" s="47"/>
      <c r="G17" s="189"/>
      <c r="H17" s="20">
        <v>0</v>
      </c>
      <c r="I17" s="21"/>
      <c r="J17" s="22">
        <f t="shared" si="4"/>
        <v>0</v>
      </c>
      <c r="K17" s="23"/>
      <c r="L17" s="190">
        <f t="shared" si="3"/>
        <v>0</v>
      </c>
      <c r="M17" s="4"/>
      <c r="N17" s="76"/>
    </row>
    <row r="18" spans="1:14" s="5" customFormat="1" ht="16.5" customHeight="1">
      <c r="A18" s="272" t="s">
        <v>70</v>
      </c>
      <c r="B18" s="273"/>
      <c r="C18" s="274"/>
      <c r="D18" s="145">
        <f t="shared" si="0"/>
        <v>0</v>
      </c>
      <c r="E18" s="132">
        <f>SUM(ROUND(E7,0),ROUND(E8,0),ROUND(E9,0),ROUND(E10,0),ROUND(E11,0),ROUND(E12,0),ROUND(E13,0),ROUND(E15,0),ROUND(E16,0),ROUND(E17,0))</f>
        <v>0</v>
      </c>
      <c r="F18" s="133" t="s">
        <v>1</v>
      </c>
      <c r="G18" s="132">
        <f>SUM(ROUND(G7,0),ROUND(G8,0),ROUND(G9,0),ROUND(G10,0),ROUND(G11,0),ROUND(G12,0),ROUND(G13,0),ROUND(G15,0),ROUND(G16,0),ROUND(G17,0))</f>
        <v>0</v>
      </c>
      <c r="H18" s="130"/>
      <c r="I18" s="131" t="s">
        <v>27</v>
      </c>
      <c r="J18" s="132">
        <f>SUM(ROUND(J7,0),ROUND(J8,0),ROUND(J9,0),ROUND(J10,0),ROUND(J11,0),ROUND(J12,0),ROUND(J13,0),ROUND(J15,0),ROUND(J16,0),ROUND(J17,0))</f>
        <v>0</v>
      </c>
      <c r="K18" s="171"/>
      <c r="L18" s="170">
        <f>SUM(ROUND(L7,0),ROUND(L8,0),ROUND(L9,0),ROUND(L10,0),ROUND(L11,0),ROUND(L12,0),ROUND(L13,0),ROUND(L15,0),ROUND(L16,0),ROUND(L17,0))</f>
        <v>0</v>
      </c>
      <c r="N18" s="76"/>
    </row>
    <row r="19" spans="1:14" s="5" customFormat="1" ht="18" customHeight="1">
      <c r="A19" s="272" t="s">
        <v>71</v>
      </c>
      <c r="B19" s="273"/>
      <c r="C19" s="274"/>
      <c r="D19" s="145">
        <f t="shared" si="0"/>
        <v>0</v>
      </c>
      <c r="E19" s="146"/>
      <c r="F19" s="134" t="s">
        <v>3</v>
      </c>
      <c r="G19" s="135"/>
      <c r="H19" s="225">
        <v>0</v>
      </c>
      <c r="I19" s="48" t="s">
        <v>0</v>
      </c>
      <c r="J19" s="242">
        <f>G19/100*0</f>
        <v>0</v>
      </c>
      <c r="K19" s="24"/>
      <c r="L19" s="19">
        <f t="shared" si="3"/>
        <v>0</v>
      </c>
      <c r="N19" s="76"/>
    </row>
    <row r="20" spans="1:14" s="5" customFormat="1" ht="18" customHeight="1" thickBot="1">
      <c r="A20" s="272" t="s">
        <v>72</v>
      </c>
      <c r="B20" s="273"/>
      <c r="C20" s="274"/>
      <c r="D20" s="145">
        <f t="shared" si="0"/>
        <v>0</v>
      </c>
      <c r="E20" s="149">
        <f>ROUND(E18,0)-ROUND(E19,0)</f>
        <v>0</v>
      </c>
      <c r="F20" s="34"/>
      <c r="G20" s="147">
        <f>ROUND(G18,0)-ROUND(G19,0)</f>
        <v>0</v>
      </c>
      <c r="H20" s="25" t="s">
        <v>0</v>
      </c>
      <c r="I20" s="26" t="s">
        <v>0</v>
      </c>
      <c r="J20" s="147">
        <f>ROUND(J18,0)-ROUND(J19,0)</f>
        <v>0</v>
      </c>
      <c r="K20" s="33" t="s">
        <v>4</v>
      </c>
      <c r="L20" s="148">
        <f>ROUND(L18,0)-ROUND(L19,0)</f>
        <v>0</v>
      </c>
      <c r="N20" s="76"/>
    </row>
    <row r="21" spans="1:14" s="5" customFormat="1" ht="9.6" customHeight="1" thickTop="1">
      <c r="B21" s="138"/>
      <c r="C21" s="138"/>
      <c r="D21" s="6"/>
      <c r="E21" s="7"/>
      <c r="F21" s="7"/>
      <c r="G21" s="8"/>
      <c r="H21" s="9"/>
      <c r="I21" s="9"/>
      <c r="J21" s="8"/>
      <c r="K21" s="8"/>
      <c r="L21" s="4"/>
      <c r="N21" s="76"/>
    </row>
    <row r="22" spans="1:14" ht="21.75" customHeight="1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N22" s="79"/>
    </row>
    <row r="23" spans="1:14" ht="33" customHeight="1">
      <c r="A23" s="275"/>
      <c r="B23" s="275"/>
      <c r="C23" s="275"/>
      <c r="D23" s="275"/>
      <c r="E23" s="200"/>
      <c r="F23" s="112"/>
      <c r="G23" s="112"/>
      <c r="H23" s="112"/>
      <c r="I23" s="112"/>
      <c r="J23" s="112"/>
      <c r="K23" s="112"/>
      <c r="L23" s="112"/>
      <c r="N23" s="78"/>
    </row>
    <row r="24" spans="1:14" s="5" customFormat="1" ht="28.9" customHeight="1">
      <c r="A24" s="275"/>
      <c r="B24" s="275"/>
      <c r="C24" s="275"/>
      <c r="D24" s="275"/>
      <c r="F24" s="113"/>
      <c r="G24" s="113"/>
      <c r="H24" s="113"/>
      <c r="I24" s="113"/>
      <c r="J24" s="113"/>
      <c r="K24" s="113"/>
      <c r="L24" s="113"/>
    </row>
    <row r="25" spans="1:14" s="35" customFormat="1" ht="13.15" customHeight="1">
      <c r="A25" s="275"/>
      <c r="B25" s="275"/>
      <c r="C25" s="275"/>
      <c r="D25" s="275"/>
      <c r="E25" s="200"/>
      <c r="F25" s="124"/>
      <c r="G25" s="125"/>
      <c r="H25" s="125"/>
      <c r="I25" s="125"/>
      <c r="J25" s="124"/>
      <c r="K25" s="124"/>
      <c r="L25" s="124"/>
    </row>
    <row r="26" spans="1:14" ht="15" customHeight="1">
      <c r="A26" s="126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1:14" ht="15" customHeight="1">
      <c r="A27" s="267" t="s">
        <v>75</v>
      </c>
      <c r="B27" s="268"/>
      <c r="C27" s="268"/>
      <c r="D27" s="268"/>
      <c r="E27" s="125"/>
      <c r="F27" s="125"/>
      <c r="G27" s="125"/>
      <c r="H27" s="125"/>
      <c r="I27" s="125"/>
      <c r="J27" s="125"/>
      <c r="K27" s="125"/>
      <c r="L27" s="125"/>
    </row>
    <row r="28" spans="1:14" ht="35.25" customHeight="1">
      <c r="A28" s="127"/>
      <c r="B28" s="128"/>
      <c r="C28" s="128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sheetProtection algorithmName="SHA-512" hashValue="lf4WTZQ1WpSD8D1iwTc9jpm9AkddPAAq0cf5CcHrlNr0b9i7g5mBpCVk64aOmO8Cf1c/egBKRs5moDxcetry8A==" saltValue="OujCb2JivPTtUiSomOdzUQ==" spinCount="100000" sheet="1"/>
  <mergeCells count="31">
    <mergeCell ref="A11:C11"/>
    <mergeCell ref="A14:C14"/>
    <mergeCell ref="D4:D5"/>
    <mergeCell ref="D3:L3"/>
    <mergeCell ref="C4:C5"/>
    <mergeCell ref="F4:L5"/>
    <mergeCell ref="F6:G6"/>
    <mergeCell ref="K6:L6"/>
    <mergeCell ref="H6:J6"/>
    <mergeCell ref="G1:I1"/>
    <mergeCell ref="A10:C10"/>
    <mergeCell ref="A12:C12"/>
    <mergeCell ref="A13:C13"/>
    <mergeCell ref="A16:C16"/>
    <mergeCell ref="A1:C1"/>
    <mergeCell ref="A9:C9"/>
    <mergeCell ref="A3:B3"/>
    <mergeCell ref="A2:B2"/>
    <mergeCell ref="E4:E5"/>
    <mergeCell ref="A7:C7"/>
    <mergeCell ref="A8:C8"/>
    <mergeCell ref="A6:C6"/>
    <mergeCell ref="A4:B5"/>
    <mergeCell ref="H2:L2"/>
    <mergeCell ref="A15:C15"/>
    <mergeCell ref="A27:D27"/>
    <mergeCell ref="A17:C17"/>
    <mergeCell ref="A18:C18"/>
    <mergeCell ref="A19:C19"/>
    <mergeCell ref="A20:C20"/>
    <mergeCell ref="A23:D25"/>
  </mergeCells>
  <phoneticPr fontId="0" type="noConversion"/>
  <pageMargins left="1.1023622047244095" right="0.70866141732283472" top="0.94488188976377963" bottom="0.74803149606299213" header="0.31496062992125984" footer="0.31496062992125984"/>
  <pageSetup paperSize="9" scale="80" orientation="landscape" r:id="rId1"/>
  <headerFooter>
    <oddHeader>&amp;LFonds pour les routes nationales et le trafic d'agglomération (FORTA) / Mesures A des projets d'agglomération
Directives de l'OFROU relatives aux mesures Circulation routière, Tram et Mobilité douce
Données pour le décompte / rapport final</oddHeader>
    <oddFooter>&amp;LVersion 13.0 du 20.09.2019</oddFooter>
  </headerFooter>
  <customProperties>
    <customPr name="EpmWorksheetKeyString_GUID" r:id="rId2"/>
  </customProperties>
  <drawing r:id="rId3"/>
  <legacyDrawing r:id="rId4"/>
  <oleObjects>
    <mc:AlternateContent xmlns:mc="http://schemas.openxmlformats.org/markup-compatibility/2006">
      <mc:Choice Requires="x14">
        <oleObject progId="Word.Document.12" shapeId="28717" r:id="rId5">
          <objectPr defaultSize="0" autoPict="0" r:id="rId6">
            <anchor moveWithCells="1" sizeWithCells="1">
              <from>
                <xdr:col>3</xdr:col>
                <xdr:colOff>1038225</xdr:colOff>
                <xdr:row>22</xdr:row>
                <xdr:rowOff>57150</xdr:rowOff>
              </from>
              <to>
                <xdr:col>13</xdr:col>
                <xdr:colOff>504825</xdr:colOff>
                <xdr:row>30</xdr:row>
                <xdr:rowOff>19050</xdr:rowOff>
              </to>
            </anchor>
          </objectPr>
        </oleObject>
      </mc:Choice>
      <mc:Fallback>
        <oleObject progId="Word.Document.12" shapeId="28717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6" tint="0.59999389629810485"/>
    <pageSetUpPr fitToPage="1"/>
  </sheetPr>
  <dimension ref="A1:G27"/>
  <sheetViews>
    <sheetView showGridLines="0" showRowColHeaders="0" showRuler="0" view="pageLayout" zoomScale="98" zoomScaleNormal="80" zoomScaleSheetLayoutView="110" zoomScalePageLayoutView="98" workbookViewId="0">
      <selection sqref="A1:B1"/>
    </sheetView>
  </sheetViews>
  <sheetFormatPr baseColWidth="10" defaultColWidth="9.85546875" defaultRowHeight="12.75"/>
  <cols>
    <col min="1" max="7" width="20" style="1" customWidth="1"/>
    <col min="8" max="16384" width="9.85546875" style="1"/>
  </cols>
  <sheetData>
    <row r="1" spans="1:7" ht="24" customHeight="1">
      <c r="A1" s="333" t="s">
        <v>120</v>
      </c>
      <c r="B1" s="333"/>
      <c r="C1" s="106"/>
      <c r="D1" s="106"/>
      <c r="E1" s="106"/>
      <c r="F1" s="243"/>
      <c r="G1" s="116" t="s">
        <v>22</v>
      </c>
    </row>
    <row r="2" spans="1:7" ht="24" customHeight="1">
      <c r="A2" s="246" t="s">
        <v>96</v>
      </c>
      <c r="B2" s="247">
        <f>'Données pour décompte final'!C2</f>
        <v>0</v>
      </c>
      <c r="C2" s="2"/>
      <c r="D2" s="2"/>
      <c r="E2" s="330" t="s">
        <v>95</v>
      </c>
      <c r="F2" s="330"/>
      <c r="G2" s="330"/>
    </row>
    <row r="3" spans="1:7" ht="23.45" customHeight="1">
      <c r="A3" s="197" t="s">
        <v>34</v>
      </c>
      <c r="B3" s="150">
        <f>'Données pour décompte final'!C3</f>
        <v>0</v>
      </c>
      <c r="C3" s="108"/>
      <c r="D3" s="44"/>
      <c r="E3" s="330"/>
      <c r="F3" s="330"/>
      <c r="G3" s="330"/>
    </row>
    <row r="4" spans="1:7" ht="14.1" customHeight="1">
      <c r="A4" s="115" t="s">
        <v>35</v>
      </c>
      <c r="B4" s="151">
        <f>'Données pour décompte final'!C4</f>
        <v>0</v>
      </c>
      <c r="C4" s="109"/>
      <c r="D4" s="44"/>
      <c r="E4" s="198"/>
      <c r="F4" s="114"/>
      <c r="G4" s="117"/>
    </row>
    <row r="5" spans="1:7" ht="13.15" customHeight="1">
      <c r="A5" s="199"/>
      <c r="B5" s="75"/>
      <c r="C5" s="109"/>
      <c r="D5" s="44"/>
      <c r="E5" s="198"/>
      <c r="F5" s="92"/>
    </row>
    <row r="6" spans="1:7" ht="16.5" customHeight="1">
      <c r="A6" s="154" t="s">
        <v>10</v>
      </c>
      <c r="B6" s="157" t="s">
        <v>24</v>
      </c>
      <c r="C6" s="157" t="s">
        <v>24</v>
      </c>
      <c r="D6" s="156" t="s">
        <v>24</v>
      </c>
      <c r="E6" s="157"/>
      <c r="F6" s="155" t="s">
        <v>9</v>
      </c>
      <c r="G6" s="158" t="s">
        <v>7</v>
      </c>
    </row>
    <row r="7" spans="1:7" ht="50.65" customHeight="1">
      <c r="A7" s="331" t="s">
        <v>113</v>
      </c>
      <c r="B7" s="346" t="s">
        <v>47</v>
      </c>
      <c r="C7" s="346" t="s">
        <v>76</v>
      </c>
      <c r="D7" s="201" t="s">
        <v>77</v>
      </c>
      <c r="E7" s="346" t="s">
        <v>116</v>
      </c>
      <c r="F7" s="346" t="s">
        <v>117</v>
      </c>
      <c r="G7" s="54" t="e">
        <f>IF(G10=1,"Coûts respectés",IF(G10&gt;1,"Surcoûts","Coûts inférieurs"))</f>
        <v>#DIV/0!</v>
      </c>
    </row>
    <row r="8" spans="1:7" ht="27.4" customHeight="1">
      <c r="A8" s="354"/>
      <c r="B8" s="355"/>
      <c r="C8" s="355"/>
      <c r="D8" s="226" t="str">
        <f>Paramètres!H3</f>
        <v>Prix oct. 2005; sans renchériss. et sans TVA</v>
      </c>
      <c r="E8" s="355"/>
      <c r="F8" s="355"/>
      <c r="G8" s="38"/>
    </row>
    <row r="9" spans="1:7" ht="16.5" customHeight="1">
      <c r="A9" s="37" t="s">
        <v>6</v>
      </c>
      <c r="B9" s="27" t="s">
        <v>8</v>
      </c>
      <c r="C9" s="27" t="s">
        <v>5</v>
      </c>
      <c r="D9" s="27" t="s">
        <v>6</v>
      </c>
      <c r="E9" s="27" t="s">
        <v>6</v>
      </c>
      <c r="F9" s="27" t="s">
        <v>6</v>
      </c>
      <c r="G9" s="38" t="s">
        <v>80</v>
      </c>
    </row>
    <row r="10" spans="1:7" ht="21.95" customHeight="1" thickBot="1">
      <c r="A10" s="49">
        <f>'H1 Récapitulation des coûts'!L20</f>
        <v>0</v>
      </c>
      <c r="B10" s="98">
        <f>'Données pour décompte final'!A11</f>
        <v>0</v>
      </c>
      <c r="C10" s="101">
        <f>'Données pour décompte final'!B11</f>
        <v>0</v>
      </c>
      <c r="D10" s="99">
        <f>'Données pour décompte final'!C11</f>
        <v>0</v>
      </c>
      <c r="E10" s="28">
        <f>A17+C17+D17</f>
        <v>0</v>
      </c>
      <c r="F10" s="28" t="e">
        <f>E10/C10*100</f>
        <v>#DIV/0!</v>
      </c>
      <c r="G10" s="55" t="e">
        <f>A10/F10</f>
        <v>#DIV/0!</v>
      </c>
    </row>
    <row r="11" spans="1:7" ht="7.15" customHeight="1">
      <c r="A11" s="41"/>
      <c r="B11" s="41"/>
      <c r="C11" s="41"/>
      <c r="D11" s="41"/>
      <c r="E11" s="41"/>
      <c r="F11" s="41"/>
      <c r="G11" s="41"/>
    </row>
    <row r="12" spans="1:7" s="29" customFormat="1" ht="16.5" customHeight="1">
      <c r="A12" s="159" t="s">
        <v>24</v>
      </c>
      <c r="B12" s="157" t="s">
        <v>31</v>
      </c>
      <c r="C12" s="157" t="s">
        <v>24</v>
      </c>
      <c r="D12" s="157" t="s">
        <v>24</v>
      </c>
      <c r="E12" s="157" t="s">
        <v>24</v>
      </c>
      <c r="F12" s="157"/>
      <c r="G12" s="158"/>
    </row>
    <row r="13" spans="1:7" ht="23.25" customHeight="1">
      <c r="A13" s="331" t="s">
        <v>81</v>
      </c>
      <c r="B13" s="346" t="s">
        <v>82</v>
      </c>
      <c r="C13" s="335" t="s">
        <v>85</v>
      </c>
      <c r="D13" s="336"/>
      <c r="E13" s="346" t="s">
        <v>118</v>
      </c>
      <c r="F13" s="346" t="s">
        <v>86</v>
      </c>
      <c r="G13" s="356" t="s">
        <v>87</v>
      </c>
    </row>
    <row r="14" spans="1:7" ht="19.149999999999999" customHeight="1">
      <c r="A14" s="332"/>
      <c r="B14" s="347"/>
      <c r="C14" s="344" t="s">
        <v>83</v>
      </c>
      <c r="D14" s="344" t="s">
        <v>84</v>
      </c>
      <c r="E14" s="347"/>
      <c r="F14" s="347"/>
      <c r="G14" s="357"/>
    </row>
    <row r="15" spans="1:7" ht="25.15" customHeight="1">
      <c r="A15" s="227" t="str">
        <f>Paramètres!H3</f>
        <v>Prix oct. 2005; sans renchériss. et sans TVA</v>
      </c>
      <c r="B15" s="347"/>
      <c r="C15" s="345"/>
      <c r="D15" s="345"/>
      <c r="E15" s="347"/>
      <c r="F15" s="355"/>
      <c r="G15" s="358"/>
    </row>
    <row r="16" spans="1:7" ht="16.5" customHeight="1">
      <c r="A16" s="202" t="s">
        <v>6</v>
      </c>
      <c r="B16" s="203" t="s">
        <v>6</v>
      </c>
      <c r="C16" s="204" t="s">
        <v>6</v>
      </c>
      <c r="D16" s="204" t="s">
        <v>6</v>
      </c>
      <c r="E16" s="203" t="s">
        <v>6</v>
      </c>
      <c r="F16" s="203" t="s">
        <v>6</v>
      </c>
      <c r="G16" s="205" t="s">
        <v>6</v>
      </c>
    </row>
    <row r="17" spans="1:7" ht="21.95" customHeight="1" thickBot="1">
      <c r="A17" s="100">
        <f>'Données pour décompte final'!D11</f>
        <v>0</v>
      </c>
      <c r="B17" s="39">
        <f>'H1 Récapitulation des coûts'!J18</f>
        <v>0</v>
      </c>
      <c r="C17" s="101">
        <f>'Données pour décompte final'!E11</f>
        <v>0</v>
      </c>
      <c r="D17" s="101">
        <f>'Données pour décompte final'!F11</f>
        <v>0</v>
      </c>
      <c r="E17" s="28" t="e">
        <f>E23</f>
        <v>#DIV/0!</v>
      </c>
      <c r="F17" s="56"/>
      <c r="G17" s="40" t="e">
        <f>E17-F17</f>
        <v>#DIV/0!</v>
      </c>
    </row>
    <row r="18" spans="1:7" ht="7.15" customHeight="1">
      <c r="A18" s="30"/>
      <c r="B18" s="31"/>
      <c r="C18" s="32"/>
      <c r="D18" s="32"/>
      <c r="E18" s="32"/>
      <c r="F18" s="31"/>
      <c r="G18" s="36"/>
    </row>
    <row r="19" spans="1:7" ht="15.4" customHeight="1">
      <c r="A19" s="341" t="s">
        <v>88</v>
      </c>
      <c r="B19" s="342"/>
      <c r="C19" s="342"/>
      <c r="D19" s="342"/>
      <c r="E19" s="343"/>
      <c r="F19" s="348" t="s">
        <v>108</v>
      </c>
      <c r="G19" s="349"/>
    </row>
    <row r="20" spans="1:7" ht="16.149999999999999" customHeight="1">
      <c r="A20" s="228"/>
      <c r="B20" s="229" t="s">
        <v>28</v>
      </c>
      <c r="C20" s="229" t="s">
        <v>29</v>
      </c>
      <c r="D20" s="229" t="s">
        <v>30</v>
      </c>
      <c r="E20" s="230"/>
      <c r="F20" s="350"/>
      <c r="G20" s="351"/>
    </row>
    <row r="21" spans="1:7" ht="52.5" customHeight="1">
      <c r="A21" s="231" t="s">
        <v>92</v>
      </c>
      <c r="B21" s="232" t="s">
        <v>89</v>
      </c>
      <c r="C21" s="233" t="s">
        <v>90</v>
      </c>
      <c r="D21" s="233" t="s">
        <v>91</v>
      </c>
      <c r="E21" s="234" t="s">
        <v>119</v>
      </c>
      <c r="F21" s="350"/>
      <c r="G21" s="351"/>
    </row>
    <row r="22" spans="1:7" ht="16.149999999999999" customHeight="1">
      <c r="A22" s="50" t="s">
        <v>6</v>
      </c>
      <c r="B22" s="42" t="s">
        <v>6</v>
      </c>
      <c r="C22" s="42" t="s">
        <v>6</v>
      </c>
      <c r="D22" s="42" t="s">
        <v>6</v>
      </c>
      <c r="E22" s="167" t="s">
        <v>6</v>
      </c>
      <c r="F22" s="350"/>
      <c r="G22" s="351"/>
    </row>
    <row r="23" spans="1:7" ht="21.2" customHeight="1" thickBot="1">
      <c r="A23" s="51" t="e">
        <f>IF(G10&gt;=1,ROUND(A17,0),IF(G10&lt;1,ROUND(A17*G10,0),""))</f>
        <v>#DIV/0!</v>
      </c>
      <c r="B23" s="43" t="e">
        <f>IF(G10&gt;=1,ROUND(B17*F10/A10*C10/100,0),IF(G10&lt;1,ROUND(B17*C10/100,0),""))</f>
        <v>#DIV/0!</v>
      </c>
      <c r="C23" s="43" t="e">
        <f>IF(G10&gt;=1,ROUND(C17,0),IF(G10&lt;1,ROUND(C17*G10,0),""))</f>
        <v>#DIV/0!</v>
      </c>
      <c r="D23" s="43" t="e">
        <f>IF(G10&gt;=1,ROUND(D17,0),IF(G10&lt;1,ROUND(D17*G10,0),""))</f>
        <v>#DIV/0!</v>
      </c>
      <c r="E23" s="168" t="e">
        <f>SUM(A23:D23)</f>
        <v>#DIV/0!</v>
      </c>
      <c r="F23" s="350"/>
      <c r="G23" s="351"/>
    </row>
    <row r="24" spans="1:7" ht="55.15" customHeight="1">
      <c r="A24" s="337" t="s">
        <v>93</v>
      </c>
      <c r="B24" s="337"/>
      <c r="C24" s="337"/>
      <c r="D24" s="337"/>
      <c r="E24" s="338"/>
      <c r="F24" s="352"/>
      <c r="G24" s="353"/>
    </row>
    <row r="25" spans="1:7" ht="27" customHeight="1">
      <c r="A25" s="339" t="s">
        <v>94</v>
      </c>
      <c r="B25" s="340"/>
      <c r="C25" s="340"/>
      <c r="D25" s="340"/>
      <c r="E25" s="340"/>
      <c r="F25" s="173"/>
      <c r="G25" s="173"/>
    </row>
    <row r="26" spans="1:7" ht="22.7" customHeight="1">
      <c r="A26" s="334"/>
      <c r="B26" s="334"/>
      <c r="C26" s="334"/>
      <c r="D26" s="334"/>
      <c r="E26" s="334"/>
      <c r="F26" s="53"/>
      <c r="G26" s="172"/>
    </row>
    <row r="27" spans="1:7" ht="51" customHeight="1">
      <c r="A27" s="52"/>
      <c r="B27" s="52"/>
      <c r="C27" s="52"/>
      <c r="D27" s="52"/>
      <c r="E27" s="52"/>
      <c r="F27" s="53"/>
      <c r="G27" s="53"/>
    </row>
  </sheetData>
  <sheetProtection algorithmName="SHA-512" hashValue="UKpbpDJj6nacq88d/83373z1tLfvS1+nG2rtX5BgJ1uLzi5X2uEzF9X4d18bWMgFNORk9+Z1eUlsKlmFG/NZ3g==" saltValue="7KFRtvGU6VWCACVFJ7YjOg==" spinCount="100000" sheet="1" objects="1" scenarios="1"/>
  <mergeCells count="21">
    <mergeCell ref="C7:C8"/>
    <mergeCell ref="E7:E8"/>
    <mergeCell ref="G13:G15"/>
    <mergeCell ref="F7:F8"/>
    <mergeCell ref="F13:F15"/>
    <mergeCell ref="E3:G3"/>
    <mergeCell ref="A13:A14"/>
    <mergeCell ref="A1:B1"/>
    <mergeCell ref="E2:G2"/>
    <mergeCell ref="A26:E26"/>
    <mergeCell ref="C13:D13"/>
    <mergeCell ref="A24:E24"/>
    <mergeCell ref="A25:E25"/>
    <mergeCell ref="A19:E19"/>
    <mergeCell ref="D14:D15"/>
    <mergeCell ref="E13:E15"/>
    <mergeCell ref="B13:B15"/>
    <mergeCell ref="C14:C15"/>
    <mergeCell ref="F19:G24"/>
    <mergeCell ref="A7:A8"/>
    <mergeCell ref="B7:B8"/>
  </mergeCells>
  <dataValidations disablePrompts="1" count="2">
    <dataValidation type="list" allowBlank="1" showInputMessage="1" showErrorMessage="1" promptTitle="Grossregion auswählen" prompt="s. Pfeil rechts_x000a_" sqref="D65532">
      <formula1>#REF!</formula1>
    </dataValidation>
    <dataValidation type="list" allowBlank="1" showInputMessage="1" showErrorMessage="1" promptTitle="Index auswählen" prompt="s. Pfeil rechts_x000a_" sqref="C65533">
      <formula1>#REF!</formula1>
    </dataValidation>
  </dataValidations>
  <pageMargins left="1.1023622047244095" right="0.70866141732283472" top="0.94488188976377963" bottom="0.74803149606299213" header="0.31496062992125984" footer="0.31496062992125984"/>
  <pageSetup paperSize="9" scale="82" orientation="landscape" r:id="rId1"/>
  <headerFooter>
    <oddHeader>&amp;L&amp;"Arial,Fett"Fonds pour les routes nationales et le trafic d'agglomération (FORTA) / Mesures A des projets d'agglomération
Directives de l'OFROU relatives aux mesures Circulation routière, Tram et Mobilité douce
Données pour le décompte / rapport final</oddHeader>
    <oddFooter>&amp;LVersion 13.0 du 20.09.2019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J17"/>
  <sheetViews>
    <sheetView showGridLines="0" showRowColHeaders="0" showRuler="0" view="pageLayout" zoomScale="96" zoomScaleNormal="80" zoomScalePageLayoutView="96" workbookViewId="0">
      <selection sqref="A1:C1"/>
    </sheetView>
  </sheetViews>
  <sheetFormatPr baseColWidth="10" defaultColWidth="7.7109375" defaultRowHeight="12.75" customHeight="1"/>
  <cols>
    <col min="1" max="5" width="16.42578125" style="57" customWidth="1"/>
    <col min="6" max="8" width="18.7109375" style="57" customWidth="1"/>
    <col min="9" max="16384" width="7.7109375" style="57"/>
  </cols>
  <sheetData>
    <row r="1" spans="1:10" s="80" customFormat="1" ht="31.5" customHeight="1">
      <c r="A1" s="359" t="s">
        <v>120</v>
      </c>
      <c r="B1" s="359"/>
      <c r="C1" s="359"/>
      <c r="D1" s="110"/>
      <c r="E1" s="110"/>
      <c r="F1" s="110"/>
      <c r="G1" s="105"/>
      <c r="H1" s="111"/>
    </row>
    <row r="2" spans="1:10" s="80" customFormat="1" ht="25.15" customHeight="1">
      <c r="A2" s="97" t="s">
        <v>37</v>
      </c>
      <c r="B2" s="152">
        <f>'Données pour décompte final'!C2</f>
        <v>0</v>
      </c>
      <c r="C2" s="95"/>
      <c r="D2" s="95"/>
      <c r="E2" s="95"/>
      <c r="F2" s="363"/>
      <c r="G2" s="363"/>
      <c r="H2" s="363"/>
    </row>
    <row r="3" spans="1:10" s="58" customFormat="1" ht="25.15" customHeight="1">
      <c r="A3" s="153" t="s">
        <v>34</v>
      </c>
      <c r="B3" s="152">
        <f>'Données pour décompte final'!C3</f>
        <v>0</v>
      </c>
      <c r="C3" s="62"/>
      <c r="D3" s="63"/>
      <c r="E3" s="57"/>
      <c r="F3" s="364" t="s">
        <v>11</v>
      </c>
      <c r="G3" s="364"/>
      <c r="H3" s="364"/>
      <c r="I3" s="59"/>
      <c r="J3" s="59"/>
    </row>
    <row r="4" spans="1:10" s="58" customFormat="1" ht="25.15" customHeight="1">
      <c r="A4" s="96" t="s">
        <v>35</v>
      </c>
      <c r="B4" s="152">
        <f>'Données pour décompte final'!C4</f>
        <v>0</v>
      </c>
      <c r="C4" s="62"/>
      <c r="D4" s="63"/>
      <c r="E4" s="57"/>
      <c r="F4" s="364"/>
      <c r="G4" s="364"/>
      <c r="H4" s="364"/>
      <c r="I4" s="59"/>
      <c r="J4" s="59"/>
    </row>
    <row r="5" spans="1:10" ht="17.100000000000001" customHeight="1">
      <c r="C5" s="60"/>
      <c r="E5" s="60"/>
      <c r="F5" s="166"/>
      <c r="G5" s="61"/>
    </row>
    <row r="6" spans="1:10" ht="30" customHeight="1">
      <c r="A6" s="366" t="s">
        <v>97</v>
      </c>
      <c r="B6" s="367"/>
      <c r="C6" s="367"/>
      <c r="D6" s="367"/>
      <c r="E6" s="368"/>
      <c r="F6" s="365" t="s">
        <v>98</v>
      </c>
      <c r="G6" s="361"/>
      <c r="H6" s="362"/>
    </row>
    <row r="7" spans="1:10" s="64" customFormat="1" ht="57" customHeight="1">
      <c r="A7" s="369" t="s">
        <v>102</v>
      </c>
      <c r="B7" s="369" t="s">
        <v>103</v>
      </c>
      <c r="C7" s="369" t="s">
        <v>104</v>
      </c>
      <c r="D7" s="371" t="s">
        <v>105</v>
      </c>
      <c r="E7" s="373" t="s">
        <v>106</v>
      </c>
      <c r="F7" s="206" t="s">
        <v>101</v>
      </c>
      <c r="G7" s="375" t="s">
        <v>107</v>
      </c>
      <c r="H7" s="375" t="s">
        <v>114</v>
      </c>
    </row>
    <row r="8" spans="1:10" ht="30" customHeight="1">
      <c r="A8" s="370"/>
      <c r="B8" s="370"/>
      <c r="C8" s="370"/>
      <c r="D8" s="372"/>
      <c r="E8" s="374"/>
      <c r="F8" s="207" t="str">
        <f>Paramètres!H3</f>
        <v>Prix oct. 2005; sans renchériss. et sans TVA</v>
      </c>
      <c r="G8" s="376"/>
      <c r="H8" s="376"/>
    </row>
    <row r="9" spans="1:10" ht="13.5" customHeight="1">
      <c r="A9" s="65" t="s">
        <v>12</v>
      </c>
      <c r="B9" s="65" t="s">
        <v>12</v>
      </c>
      <c r="C9" s="65" t="s">
        <v>12</v>
      </c>
      <c r="D9" s="65" t="s">
        <v>12</v>
      </c>
      <c r="E9" s="66" t="s">
        <v>13</v>
      </c>
      <c r="F9" s="160" t="s">
        <v>14</v>
      </c>
      <c r="G9" s="160" t="s">
        <v>14</v>
      </c>
      <c r="H9" s="67" t="s">
        <v>14</v>
      </c>
    </row>
    <row r="10" spans="1:10" ht="13.5" customHeight="1">
      <c r="A10" s="68" t="s">
        <v>15</v>
      </c>
      <c r="B10" s="68" t="s">
        <v>16</v>
      </c>
      <c r="C10" s="68" t="s">
        <v>17</v>
      </c>
      <c r="D10" s="68" t="s">
        <v>18</v>
      </c>
      <c r="E10" s="69" t="s">
        <v>19</v>
      </c>
      <c r="F10" s="161" t="s">
        <v>20</v>
      </c>
      <c r="G10" s="161" t="s">
        <v>25</v>
      </c>
      <c r="H10" s="70" t="s">
        <v>1</v>
      </c>
    </row>
    <row r="11" spans="1:10" s="72" customFormat="1" ht="50.1" customHeight="1">
      <c r="A11" s="102"/>
      <c r="B11" s="102"/>
      <c r="C11" s="93">
        <f>'Données pour décompte final'!A11</f>
        <v>0</v>
      </c>
      <c r="D11" s="102"/>
      <c r="E11" s="103"/>
      <c r="F11" s="94">
        <f>'Données pour décompte final'!C11</f>
        <v>0</v>
      </c>
      <c r="G11" s="94" t="e">
        <f>'H1 Calcul contrib. définitive'!C23</f>
        <v>#DIV/0!</v>
      </c>
      <c r="H11" s="94">
        <f>'H1 Récapitulation des coûts'!G18</f>
        <v>0</v>
      </c>
    </row>
    <row r="12" spans="1:10" ht="28.15" customHeight="1">
      <c r="H12" s="73"/>
    </row>
    <row r="13" spans="1:10" ht="30" customHeight="1">
      <c r="A13" s="360" t="s">
        <v>98</v>
      </c>
      <c r="B13" s="361"/>
      <c r="C13" s="362"/>
      <c r="D13" s="164"/>
      <c r="E13" s="164"/>
      <c r="I13" s="209"/>
      <c r="J13" s="209"/>
    </row>
    <row r="14" spans="1:10" s="64" customFormat="1" ht="82.9" customHeight="1">
      <c r="A14" s="235" t="s">
        <v>99</v>
      </c>
      <c r="B14" s="235" t="s">
        <v>100</v>
      </c>
      <c r="C14" s="235" t="s">
        <v>115</v>
      </c>
      <c r="D14" s="162"/>
      <c r="E14" s="163"/>
      <c r="I14" s="208"/>
      <c r="J14" s="208"/>
    </row>
    <row r="15" spans="1:10" ht="13.5" customHeight="1">
      <c r="A15" s="174" t="s">
        <v>14</v>
      </c>
      <c r="B15" s="67" t="s">
        <v>14</v>
      </c>
      <c r="C15" s="175" t="s">
        <v>14</v>
      </c>
      <c r="D15" s="162"/>
      <c r="E15" s="163"/>
      <c r="I15" s="209"/>
      <c r="J15" s="209"/>
    </row>
    <row r="16" spans="1:10" ht="13.5" customHeight="1">
      <c r="A16" s="176" t="s">
        <v>26</v>
      </c>
      <c r="B16" s="71" t="s">
        <v>2</v>
      </c>
      <c r="C16" s="177" t="s">
        <v>3</v>
      </c>
      <c r="D16" s="162"/>
      <c r="E16" s="163"/>
      <c r="I16" s="209"/>
      <c r="J16" s="209"/>
    </row>
    <row r="17" spans="1:10" s="72" customFormat="1" ht="50.1" customHeight="1">
      <c r="A17" s="178" t="e">
        <f>'H1 Calcul contrib. définitive'!D23</f>
        <v>#DIV/0!</v>
      </c>
      <c r="B17" s="179" t="e">
        <f>'H1 Calcul contrib. définitive'!B23</f>
        <v>#DIV/0!</v>
      </c>
      <c r="C17" s="180">
        <f>'H1 Récapitulation des coûts'!G19</f>
        <v>0</v>
      </c>
      <c r="D17" s="165"/>
      <c r="E17" s="169"/>
      <c r="I17" s="210"/>
      <c r="J17" s="210"/>
    </row>
  </sheetData>
  <sheetProtection algorithmName="SHA-512" hashValue="PJRRCsKDgHqwCqNEg5+jn80xAWKBOPRNbL1gkzp/BHA/TLgne1yOiRjngtrOiL/RxQZVmuOANdUuojwVDHY/9w==" saltValue="7qfsZo0Ty/tFlYo26GAZ2w==" spinCount="100000" sheet="1"/>
  <mergeCells count="13">
    <mergeCell ref="A1:C1"/>
    <mergeCell ref="A13:C13"/>
    <mergeCell ref="F2:H2"/>
    <mergeCell ref="F3:H4"/>
    <mergeCell ref="F6:H6"/>
    <mergeCell ref="A6:E6"/>
    <mergeCell ref="A7:A8"/>
    <mergeCell ref="B7:B8"/>
    <mergeCell ref="C7:C8"/>
    <mergeCell ref="D7:D8"/>
    <mergeCell ref="E7:E8"/>
    <mergeCell ref="G7:G8"/>
    <mergeCell ref="H7:H8"/>
  </mergeCells>
  <pageMargins left="1.1023622047244095" right="0.70866141732283472" top="0.94488188976377963" bottom="0.74803149606299213" header="0.31496062992125984" footer="0.31496062992125984"/>
  <pageSetup paperSize="9" scale="83" orientation="landscape" r:id="rId1"/>
  <headerFooter>
    <oddHeader>&amp;L&amp;"Arial,Fett"Fonds pour les routes nationales et le trafic d'agglomération (FORTA) / Mesures A des projets d'agglomération
Directives de l'OFROU relatives aux mesures Circulation routière, Tram et Mobilité douce
Données pour le décompte / rapport final</oddHeader>
    <oddFooter>&amp;LVersion 13.0 du 20.09.2019</oddFooter>
  </headerFooter>
  <customProperties>
    <customPr name="EpmWorksheetKeyString_GUID" r:id="rId2"/>
  </customProperties>
  <drawing r:id="rId3"/>
  <legacyDrawing r:id="rId4"/>
  <oleObjects>
    <mc:AlternateContent xmlns:mc="http://schemas.openxmlformats.org/markup-compatibility/2006">
      <mc:Choice Requires="x14">
        <oleObject progId="Word.Document.12" shapeId="5519" r:id="rId5">
          <objectPr defaultSize="0" autoPict="0" r:id="rId6">
            <anchor moveWithCells="1" sizeWithCells="1">
              <from>
                <xdr:col>3</xdr:col>
                <xdr:colOff>447675</xdr:colOff>
                <xdr:row>13</xdr:row>
                <xdr:rowOff>285750</xdr:rowOff>
              </from>
              <to>
                <xdr:col>9</xdr:col>
                <xdr:colOff>228600</xdr:colOff>
                <xdr:row>19</xdr:row>
                <xdr:rowOff>19050</xdr:rowOff>
              </to>
            </anchor>
          </objectPr>
        </oleObject>
      </mc:Choice>
      <mc:Fallback>
        <oleObject progId="Word.Document.12" shapeId="5519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7"/>
  <sheetViews>
    <sheetView topLeftCell="L1" zoomScale="60" zoomScaleNormal="60" workbookViewId="0">
      <selection activeCell="L1" sqref="A1:XFD1048576"/>
    </sheetView>
  </sheetViews>
  <sheetFormatPr baseColWidth="10" defaultColWidth="25.7109375" defaultRowHeight="12.75"/>
  <cols>
    <col min="1" max="11" width="0" style="1" hidden="1" customWidth="1"/>
    <col min="12" max="16384" width="25.7109375" style="1"/>
  </cols>
  <sheetData>
    <row r="1" spans="1:11">
      <c r="A1" s="211" t="s">
        <v>32</v>
      </c>
      <c r="C1" s="212" t="s">
        <v>33</v>
      </c>
      <c r="D1" s="213"/>
      <c r="E1" s="213"/>
      <c r="F1" s="214"/>
    </row>
    <row r="2" spans="1:11">
      <c r="A2" s="215"/>
      <c r="C2" s="216" t="s">
        <v>79</v>
      </c>
      <c r="D2" s="217"/>
      <c r="E2" s="217"/>
      <c r="F2" s="218"/>
      <c r="H2" s="379" t="str">
        <f>'Données pour décompte final'!B3</f>
        <v>1ère génération</v>
      </c>
      <c r="I2" s="380"/>
      <c r="K2" s="219"/>
    </row>
    <row r="3" spans="1:11">
      <c r="A3" s="220" t="s">
        <v>49</v>
      </c>
      <c r="C3" s="216" t="s">
        <v>78</v>
      </c>
      <c r="D3" s="217"/>
      <c r="E3" s="217"/>
      <c r="F3" s="218"/>
      <c r="H3" s="377" t="str">
        <f>IF(H2=A3,C2,IF(H2=A4,C2,IF(H2=A5,C3,"choisir génération dans données décompte final")))</f>
        <v>Prix oct. 2005; sans renchériss. et sans TVA</v>
      </c>
      <c r="I3" s="378"/>
      <c r="K3" s="219">
        <v>30</v>
      </c>
    </row>
    <row r="4" spans="1:11">
      <c r="A4" s="220" t="s">
        <v>50</v>
      </c>
      <c r="C4" s="106"/>
      <c r="D4" s="106"/>
      <c r="E4" s="106"/>
      <c r="F4" s="106"/>
      <c r="K4" s="219">
        <v>35</v>
      </c>
    </row>
    <row r="5" spans="1:11">
      <c r="A5" s="221" t="s">
        <v>51</v>
      </c>
      <c r="C5" s="2"/>
      <c r="D5" s="2"/>
      <c r="E5" s="2"/>
      <c r="F5" s="2"/>
      <c r="K5" s="219">
        <v>40</v>
      </c>
    </row>
    <row r="6" spans="1:11">
      <c r="K6" s="219">
        <v>45</v>
      </c>
    </row>
    <row r="7" spans="1:11">
      <c r="K7" s="219">
        <v>50</v>
      </c>
    </row>
  </sheetData>
  <sheetProtection algorithmName="SHA-512" hashValue="2Jm5wfHuQou97yHkqx1hCTZrsyRW7vnHyxCRaJThJYg4yOKzR23d47VRSEFaWcILL1wFKywvxDdNVpf0V6JaLw==" saltValue="L+XcAxcVEFnqP53RWWHB+A==" spinCount="100000" sheet="1" objects="1" scenarios="1"/>
  <mergeCells count="2">
    <mergeCell ref="H3:I3"/>
    <mergeCell ref="H2:I2"/>
  </mergeCells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nnexes H1-H2 - Calcul de la contribution définitive-Chiffres clés_Version 13.0_20.09.2019"/>
    <f:field ref="objsubject" par="" edit="true" text=""/>
    <f:field ref="objcreatedby" par="" text="Alt, Michel (ASTRA - Ali)"/>
    <f:field ref="objcreatedat" par="" text="11.10.2019 08:04:03"/>
    <f:field ref="objchangedby" par="" text="Alt, Michel (ASTRA - Ali)"/>
    <f:field ref="objmodifiedat" par="" text="11.10.2019 09:49:07"/>
    <f:field ref="doc_FSCFOLIO_1_1001_FieldDocumentNumber" par="" text=""/>
    <f:field ref="doc_FSCFOLIO_1_1001_FieldSubject" par="" edit="true" text=""/>
    <f:field ref="FSCFOLIO_1_1001_FieldCurrentUser" par="" text="Michel Alt"/>
    <f:field ref="CCAPRECONFIG_15_1001_Objektname" par="" edit="true" text="Annexes H1-H2 - Calcul de la contribution définitive-Chiffres clés_Version 13.0_20.09.2019"/>
    <f:field ref="CHPRECONFIG_1_1001_Objektname" par="" edit="true" text="Annexes H1-H2 - Calcul de la contribution définitive-Chiffres clés_Version 13.0_20.09.2019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Courrier B"/>
    <f:field ref="CCAPRECONFIG_15_1001_Kategorie" par="" text="Destinataire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CHPRECONFIG_1_1001_Objektname" text="Classe d'objets"/>
    <f:field ref="objcreatedat" text="Créé le/à"/>
    <f:field ref="objcreatedby" text="Créé par"/>
    <f:field ref="objchangedby" text="Dernière modification apportée par"/>
    <f:field ref="objmodifiedat" text="Dernière modification le/à"/>
    <f:field ref="objname" text="Nom"/>
    <f:field ref="CCAPRECONFIG_15_1001_Objektname" text="Nom d'objet"/>
    <f:field ref="objsubject" text="Objet (une seule ligne)"/>
    <f:field ref="FSCFOLIO_1_1001_FieldCurrentUser" text="Utilisateur actuel"/>
  </f:display>
  <f:display par="" text="&gt; Destinataires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zH" text="à l'att. de"/>
    <f:field ref="CCAPRECONFIG_15_1001_Adresse" text="Adresse"/>
    <f:field ref="CHPRECONFIG_1_1001_EMailAdresse" text="Adresse e-mail"/>
    <f:field ref="CCAPRECONFIG_15_1001_Postalische_Adresse" text="Adresse postale"/>
    <f:field ref="BAVCFG_15_1700_Adresse1_AP" text="Adresse1_AP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CAPRECONFIG_15_1001_Postfach" text="Case postale"/>
    <f:field ref="CCAPRECONFIG_15_1001_Postleitzahl" text="Code postal"/>
    <f:field ref="CCAPRECONFIG_15_1001_Organisationskurzname" text="Diminutif de l'organisation"/>
    <f:field ref="CCAPRECONFIG_15_1001_Email" text="E-Mail"/>
    <f:field ref="BAVCFG_15_1700_EMail_AP" text="E-Mail_AP"/>
    <f:field ref="CCAPRECONFIG_15_1001_Stiege" text="Escalier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HPRECONFIG_1_1001_Anrede" text="Formule d'appel"/>
    <f:field ref="CCAPRECONFIG_15_1001_Anrede" text="Formule d'appel"/>
    <f:field ref="CCAPRECONFIG_15_1001_Funktionsbezeichnung" text="Funktionsbezeichnung"/>
    <f:field ref="CCAPRECONFIG_15_1001_Geburtsdatum" text="Geburtsdatum"/>
    <f:field ref="CCAPRECONFIG_15_1001_Geschlecht_Anrede" text="Geschlecht_Anrede"/>
    <f:field ref="CCAPRECONFIG_15_1001_Nachgestellter_Titel" text="Intitulé du poste"/>
    <f:field ref="CCAPRECONFIG_15_1001_Kategorie" text="Kategorie"/>
    <f:field ref="CHPRECONFIG_1_1001_Ort" text="Localité"/>
    <f:field ref="CCAPRECONFIG_15_1001_Ort" text="Localité"/>
    <f:field ref="BAVCFG_15_1700_Nachname_AP" text="Nachname_AP"/>
    <f:field ref="CCAPRECONFIG_15_1001_Nachname" text="Nom"/>
    <f:field ref="CHPRECONFIG_1_1001_Nachname" text="Nom"/>
    <f:field ref="CCAPRECONFIG_15_1001_Organisationsname" text="Nom de l'organisation"/>
    <f:field ref="CCAPRECONFIG_15_1001_Name_Zeile_2" text="Nom_Ligne_2"/>
    <f:field ref="CCAPRECONFIG_15_1001_Name_Zeile_3" text="Nom_Ligne_3"/>
    <f:field ref="CHPRECONFIG_1_1001_Postleitzahl" text="NPA"/>
    <f:field ref="CCAPRECONFIG_15_1001_Hausnummer" text="Numéro"/>
    <f:field ref="BAVCFG_15_1700_Ort_AP" text="Ort_AP"/>
    <f:field ref="CCAPRECONFIG_15_1001_Land" text="Pays"/>
    <f:field ref="CCAPRECONFIG_15_1001_Tuer" text="Porte"/>
    <f:field ref="BAVCFG_15_1700_Posfach_AP" text="Posfach_AP"/>
    <f:field ref="BAVCFG_15_1700_Postleitzahl_AP" text="Postleitzahl_AP"/>
    <f:field ref="CCAPRECONFIG_15_1001_Vorname" text="Prénom"/>
    <f:field ref="CHPRECONFIG_1_1001_Vorname" text="Prénom"/>
    <f:field ref="CCAPRECONFIG_15_1001_Rechtsform" text="Rechtsform"/>
    <f:field ref="CCAPRECONFIG_15_1001_Abschriftsbemerkung" text="Remarque de l'expéditeur"/>
    <f:field ref="CHPRECONFIG_1_1001_Strasse" text="Rue"/>
    <f:field ref="CCAPRECONFIG_15_1001_Strasse" text="Rue"/>
    <f:field ref="CCAPRECONFIG_15_1001_Geschlecht" text="Sexe"/>
    <f:field ref="CCAPRECONFIG_15_1001_Sozialversicherungsnummer" text="Sozialversicherungsnummer"/>
    <f:field ref="CCAPRECONFIG_15_1001_Stock" text="Stock"/>
    <f:field ref="BAVCFG_15_1700_Strasse2_AP" text="Strasse2_AP"/>
    <f:field ref="BAVCFG_15_1700_Strasse_AP" text="Strasse_AP"/>
    <f:field ref="CCAPRECONFIG_15_1001_Telefon" text="Telefon"/>
    <f:field ref="BAVCFG_15_1700_Titel_AP" text="Titel_AP"/>
    <f:field ref="CCAPRECONFIG_15_1001_Titel" text="Titre"/>
    <f:field ref="CHPRECONFIG_1_1001_Titel" text="Titre"/>
    <f:field ref="CCAPRECONFIG_15_1001_Versandart" text="Type d'envoi"/>
    <f:field ref="BAVCFG_15_1700_Vorname_AP" text="Vorname_AP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Publipostage">
    <f:field ref="doc_FSCFOLIO_1_1001_FieldDocumentNumber" text="Numéro de document"/>
    <f:field ref="doc_FSCFOLIO_1_1001_FieldSubject" text="Obj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Données pour décompte final</vt:lpstr>
      <vt:lpstr>H1 Récapitulation des coûts</vt:lpstr>
      <vt:lpstr>H1 Calcul contrib. définitive</vt:lpstr>
      <vt:lpstr>H2 Chiffres-clés décompte final</vt:lpstr>
      <vt:lpstr>Paramètres</vt:lpstr>
      <vt:lpstr>'H1 Calcul contrib. définitive'!Zone_d_impression</vt:lpstr>
      <vt:lpstr>'H1 Récapitulation des coûts'!Zone_d_impression</vt:lpstr>
      <vt:lpstr>'H2 Chiffres-clés décompte final'!Zone_d_impression</vt:lpstr>
    </vt:vector>
  </TitlesOfParts>
  <Company>Qualitätsmanagement/GEVER (QM)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11c Excel A4 quer (intelligent) (H202-0484)</dc:title>
  <dc:creator>Ou, Boun Huang</dc:creator>
  <cp:lastModifiedBy>Alt Michel ASTRA</cp:lastModifiedBy>
  <cp:lastPrinted>2021-09-13T10:31:35Z</cp:lastPrinted>
  <dcterms:created xsi:type="dcterms:W3CDTF">2008-05-13T08:03:32Z</dcterms:created>
  <dcterms:modified xsi:type="dcterms:W3CDTF">2021-09-13T12:04:29Z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COO.2045.100.2.12384011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433.33-00086</vt:lpwstr>
  </property>
  <property fmtid="{D5CDD505-2E9C-101B-9397-08002B2CF9AE}" pid="5" name="FSC#COOELAK@1.1001:FileRefYear">
    <vt:lpwstr>2010</vt:lpwstr>
  </property>
  <property fmtid="{D5CDD505-2E9C-101B-9397-08002B2CF9AE}" pid="6" name="FSC#COOELAK@1.1001:FileRefOrdinal">
    <vt:lpwstr>86</vt:lpwstr>
  </property>
  <property fmtid="{D5CDD505-2E9C-101B-9397-08002B2CF9AE}" pid="7" name="FSC#COOELAK@1.1001:FileRefOU">
    <vt:lpwstr>NP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Alt Michel, Bern</vt:lpwstr>
  </property>
  <property fmtid="{D5CDD505-2E9C-101B-9397-08002B2CF9AE}" pid="10" name="FSC#COOELAK@1.1001:OwnerExtension">
    <vt:lpwstr>+41 58 463 37 66</vt:lpwstr>
  </property>
  <property fmtid="{D5CDD505-2E9C-101B-9397-08002B2CF9AE}" pid="11" name="FSC#COOELAK@1.1001:OwnerFaxExtension">
    <vt:lpwstr>+41 58 463 23 03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Netzplanung (ASTRA)</vt:lpwstr>
  </property>
  <property fmtid="{D5CDD505-2E9C-101B-9397-08002B2CF9AE}" pid="17" name="FSC#COOELAK@1.1001:CreatedAt">
    <vt:lpwstr>11.10.2019</vt:lpwstr>
  </property>
  <property fmtid="{D5CDD505-2E9C-101B-9397-08002B2CF9AE}" pid="18" name="FSC#COOELAK@1.1001:OU">
    <vt:lpwstr>Netzplanung (ASTRA)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*COO.2045.100.2.12384011*</vt:lpwstr>
  </property>
  <property fmtid="{D5CDD505-2E9C-101B-9397-08002B2CF9AE}" pid="21" name="FSC#COOELAK@1.1001:RefBarCode">
    <vt:lpwstr>*COO.2045.100.2.12384012*</vt:lpwstr>
  </property>
  <property fmtid="{D5CDD505-2E9C-101B-9397-08002B2CF9AE}" pid="22" name="FSC#COOELAK@1.1001:FileRefBarCode">
    <vt:lpwstr>*433.33-00086*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433.33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initdone">
    <vt:bool>true</vt:bool>
  </property>
  <property fmtid="{D5CDD505-2E9C-101B-9397-08002B2CF9AE}" pid="42" name="FSC#ASTRACFG@15.1700:Abs_Fachbereich">
    <vt:lpwstr/>
  </property>
  <property fmtid="{D5CDD505-2E9C-101B-9397-08002B2CF9AE}" pid="43" name="FSC#ASTRACFG@15.1700:Abs_Fachbereichsfunktion">
    <vt:lpwstr/>
  </property>
  <property fmtid="{D5CDD505-2E9C-101B-9397-08002B2CF9AE}" pid="44" name="FSC#ASTRACFG@15.1700:Absender_Fusszeilen">
    <vt:lpwstr>Bundesamt für Strassen ASTRA_x000d_
_x000d_
www.astra.admin.ch</vt:lpwstr>
  </property>
  <property fmtid="{D5CDD505-2E9C-101B-9397-08002B2CF9AE}" pid="45" name="FSC#ASTRACFG@15.1700:Abteilung">
    <vt:lpwstr/>
  </property>
  <property fmtid="{D5CDD505-2E9C-101B-9397-08002B2CF9AE}" pid="46" name="FSC#ASTRACFG@15.1700:Bereich">
    <vt:lpwstr/>
  </property>
  <property fmtid="{D5CDD505-2E9C-101B-9397-08002B2CF9AE}" pid="47" name="FSC#ASTRACFG@15.1700:Fachbereich">
    <vt:lpwstr/>
  </property>
  <property fmtid="{D5CDD505-2E9C-101B-9397-08002B2CF9AE}" pid="48" name="FSC#ASTRACFG@15.1700:FilialeOrt">
    <vt:lpwstr/>
  </property>
  <property fmtid="{D5CDD505-2E9C-101B-9397-08002B2CF9AE}" pid="49" name="FSC#ASTRACFG@15.1700:Funktion">
    <vt:lpwstr/>
  </property>
  <property fmtid="{D5CDD505-2E9C-101B-9397-08002B2CF9AE}" pid="50" name="FSC#ASTRACFG@15.1700:Postadresse">
    <vt:lpwstr/>
  </property>
  <property fmtid="{D5CDD505-2E9C-101B-9397-08002B2CF9AE}" pid="51" name="FSC#ASTRACFG@15.1700:Standortadresse">
    <vt:lpwstr/>
  </property>
  <property fmtid="{D5CDD505-2E9C-101B-9397-08002B2CF9AE}" pid="52" name="FSC#UVEKCFG@15.1700:Function">
    <vt:lpwstr/>
  </property>
  <property fmtid="{D5CDD505-2E9C-101B-9397-08002B2CF9AE}" pid="53" name="FSC#UVEKCFG@15.1700:FileRespOrg">
    <vt:lpwstr>Netzplanung</vt:lpwstr>
  </property>
  <property fmtid="{D5CDD505-2E9C-101B-9397-08002B2CF9AE}" pid="54" name="FSC#UVEKCFG@15.1700:DefaultGroupFileResponsible">
    <vt:lpwstr/>
  </property>
  <property fmtid="{D5CDD505-2E9C-101B-9397-08002B2CF9AE}" pid="55" name="FSC#UVEKCFG@15.1700:FileRespFunction">
    <vt:lpwstr/>
  </property>
  <property fmtid="{D5CDD505-2E9C-101B-9397-08002B2CF9AE}" pid="56" name="FSC#UVEKCFG@15.1700:AssignedClassification">
    <vt:lpwstr/>
  </property>
  <property fmtid="{D5CDD505-2E9C-101B-9397-08002B2CF9AE}" pid="57" name="FSC#UVEKCFG@15.1700:AssignedClassificationCode">
    <vt:lpwstr>COO.1.1001.1.137854</vt:lpwstr>
  </property>
  <property fmtid="{D5CDD505-2E9C-101B-9397-08002B2CF9AE}" pid="58" name="FSC#UVEKCFG@15.1700:FileResponsible">
    <vt:lpwstr/>
  </property>
  <property fmtid="{D5CDD505-2E9C-101B-9397-08002B2CF9AE}" pid="59" name="FSC#UVEKCFG@15.1700:FileResponsibleTel">
    <vt:lpwstr/>
  </property>
  <property fmtid="{D5CDD505-2E9C-101B-9397-08002B2CF9AE}" pid="60" name="FSC#UVEKCFG@15.1700:FileResponsibleEmail">
    <vt:lpwstr/>
  </property>
  <property fmtid="{D5CDD505-2E9C-101B-9397-08002B2CF9AE}" pid="61" name="FSC#UVEKCFG@15.1700:FileResponsibleFax">
    <vt:lpwstr/>
  </property>
  <property fmtid="{D5CDD505-2E9C-101B-9397-08002B2CF9AE}" pid="62" name="FSC#UVEKCFG@15.1700:FileResponsibleAddress">
    <vt:lpwstr/>
  </property>
  <property fmtid="{D5CDD505-2E9C-101B-9397-08002B2CF9AE}" pid="63" name="FSC#UVEKCFG@15.1700:FileResponsibleStreet">
    <vt:lpwstr/>
  </property>
  <property fmtid="{D5CDD505-2E9C-101B-9397-08002B2CF9AE}" pid="64" name="FSC#UVEKCFG@15.1700:FileResponsiblezipcode">
    <vt:lpwstr/>
  </property>
  <property fmtid="{D5CDD505-2E9C-101B-9397-08002B2CF9AE}" pid="65" name="FSC#UVEKCFG@15.1700:FileResponsiblecity">
    <vt:lpwstr/>
  </property>
  <property fmtid="{D5CDD505-2E9C-101B-9397-08002B2CF9AE}" pid="66" name="FSC#UVEKCFG@15.1700:FileResponsibleAbbreviation">
    <vt:lpwstr/>
  </property>
  <property fmtid="{D5CDD505-2E9C-101B-9397-08002B2CF9AE}" pid="67" name="FSC#UVEKCFG@15.1700:FileRespOrgHome">
    <vt:lpwstr/>
  </property>
  <property fmtid="{D5CDD505-2E9C-101B-9397-08002B2CF9AE}" pid="68" name="FSC#UVEKCFG@15.1700:CurrUserAbbreviation">
    <vt:lpwstr>Ali</vt:lpwstr>
  </property>
  <property fmtid="{D5CDD505-2E9C-101B-9397-08002B2CF9AE}" pid="69" name="FSC#UVEKCFG@15.1700:CategoryReference">
    <vt:lpwstr>433.33</vt:lpwstr>
  </property>
  <property fmtid="{D5CDD505-2E9C-101B-9397-08002B2CF9AE}" pid="70" name="FSC#UVEKCFG@15.1700:cooAddress">
    <vt:lpwstr>COO.2045.100.2.12384011</vt:lpwstr>
  </property>
  <property fmtid="{D5CDD505-2E9C-101B-9397-08002B2CF9AE}" pid="71" name="FSC#UVEKCFG@15.1700:sleeveFileReference">
    <vt:lpwstr/>
  </property>
  <property fmtid="{D5CDD505-2E9C-101B-9397-08002B2CF9AE}" pid="72" name="FSC#UVEKCFG@15.1700:BureauName">
    <vt:lpwstr>Office fédéral des routes</vt:lpwstr>
  </property>
  <property fmtid="{D5CDD505-2E9C-101B-9397-08002B2CF9AE}" pid="73" name="FSC#UVEKCFG@15.1700:BureauShortName">
    <vt:lpwstr>OFROU</vt:lpwstr>
  </property>
  <property fmtid="{D5CDD505-2E9C-101B-9397-08002B2CF9AE}" pid="74" name="FSC#UVEKCFG@15.1700:BureauWebsite">
    <vt:lpwstr>www.ofrou.admin.ch</vt:lpwstr>
  </property>
  <property fmtid="{D5CDD505-2E9C-101B-9397-08002B2CF9AE}" pid="75" name="FSC#UVEKCFG@15.1700:SubFileTitle">
    <vt:lpwstr>Annexes H1-H2 - Calcul de la contribution définitive-Chiffres clés_Version 13.0_20.09.2019</vt:lpwstr>
  </property>
  <property fmtid="{D5CDD505-2E9C-101B-9397-08002B2CF9AE}" pid="76" name="FSC#UVEKCFG@15.1700:ForeignNumber">
    <vt:lpwstr/>
  </property>
  <property fmtid="{D5CDD505-2E9C-101B-9397-08002B2CF9AE}" pid="77" name="FSC#UVEKCFG@15.1700:Amtstitel">
    <vt:lpwstr/>
  </property>
  <property fmtid="{D5CDD505-2E9C-101B-9397-08002B2CF9AE}" pid="78" name="FSC#UVEKCFG@15.1700:ZusendungAm">
    <vt:lpwstr/>
  </property>
  <property fmtid="{D5CDD505-2E9C-101B-9397-08002B2CF9AE}" pid="79" name="FSC#UVEKCFG@15.1700:SignerLeft">
    <vt:lpwstr/>
  </property>
  <property fmtid="{D5CDD505-2E9C-101B-9397-08002B2CF9AE}" pid="80" name="FSC#UVEKCFG@15.1700:SignerRight">
    <vt:lpwstr/>
  </property>
  <property fmtid="{D5CDD505-2E9C-101B-9397-08002B2CF9AE}" pid="81" name="FSC#UVEKCFG@15.1700:SignerLeftJobTitle">
    <vt:lpwstr/>
  </property>
  <property fmtid="{D5CDD505-2E9C-101B-9397-08002B2CF9AE}" pid="82" name="FSC#UVEKCFG@15.1700:SignerRightJobTitle">
    <vt:lpwstr/>
  </property>
  <property fmtid="{D5CDD505-2E9C-101B-9397-08002B2CF9AE}" pid="83" name="FSC#UVEKCFG@15.1700:SignerLeftFunction">
    <vt:lpwstr/>
  </property>
  <property fmtid="{D5CDD505-2E9C-101B-9397-08002B2CF9AE}" pid="84" name="FSC#UVEKCFG@15.1700:SignerRightFunction">
    <vt:lpwstr/>
  </property>
  <property fmtid="{D5CDD505-2E9C-101B-9397-08002B2CF9AE}" pid="85" name="FSC#UVEKCFG@15.1700:SignerLeftUserRoleGroup">
    <vt:lpwstr/>
  </property>
  <property fmtid="{D5CDD505-2E9C-101B-9397-08002B2CF9AE}" pid="86" name="FSC#UVEKCFG@15.1700:SignerRightUserRoleGroup">
    <vt:lpwstr/>
  </property>
  <property fmtid="{D5CDD505-2E9C-101B-9397-08002B2CF9AE}" pid="87" name="FSC#UVEKCFG@15.1700:DocumentNumber">
    <vt:lpwstr>S415-0082</vt:lpwstr>
  </property>
  <property fmtid="{D5CDD505-2E9C-101B-9397-08002B2CF9AE}" pid="88" name="FSC#UVEKCFG@15.1700:AssignmentNumber">
    <vt:lpwstr/>
  </property>
  <property fmtid="{D5CDD505-2E9C-101B-9397-08002B2CF9AE}" pid="89" name="FSC#UVEKCFG@15.1700:EM_Personal">
    <vt:lpwstr/>
  </property>
  <property fmtid="{D5CDD505-2E9C-101B-9397-08002B2CF9AE}" pid="90" name="FSC#UVEKCFG@15.1700:EM_Geschlecht">
    <vt:lpwstr/>
  </property>
  <property fmtid="{D5CDD505-2E9C-101B-9397-08002B2CF9AE}" pid="91" name="FSC#UVEKCFG@15.1700:EM_GebDatum">
    <vt:lpwstr/>
  </property>
  <property fmtid="{D5CDD505-2E9C-101B-9397-08002B2CF9AE}" pid="92" name="FSC#UVEKCFG@15.1700:EM_Funktion">
    <vt:lpwstr/>
  </property>
  <property fmtid="{D5CDD505-2E9C-101B-9397-08002B2CF9AE}" pid="93" name="FSC#UVEKCFG@15.1700:EM_Beruf">
    <vt:lpwstr/>
  </property>
  <property fmtid="{D5CDD505-2E9C-101B-9397-08002B2CF9AE}" pid="94" name="FSC#UVEKCFG@15.1700:EM_SVNR">
    <vt:lpwstr/>
  </property>
  <property fmtid="{D5CDD505-2E9C-101B-9397-08002B2CF9AE}" pid="95" name="FSC#UVEKCFG@15.1700:EM_Familienstand">
    <vt:lpwstr/>
  </property>
  <property fmtid="{D5CDD505-2E9C-101B-9397-08002B2CF9AE}" pid="96" name="FSC#UVEKCFG@15.1700:EM_Muttersprache">
    <vt:lpwstr/>
  </property>
  <property fmtid="{D5CDD505-2E9C-101B-9397-08002B2CF9AE}" pid="97" name="FSC#UVEKCFG@15.1700:EM_Geboren_in">
    <vt:lpwstr/>
  </property>
  <property fmtid="{D5CDD505-2E9C-101B-9397-08002B2CF9AE}" pid="98" name="FSC#UVEKCFG@15.1700:EM_Briefanrede">
    <vt:lpwstr/>
  </property>
  <property fmtid="{D5CDD505-2E9C-101B-9397-08002B2CF9AE}" pid="99" name="FSC#UVEKCFG@15.1700:EM_Kommunikationssprache">
    <vt:lpwstr/>
  </property>
  <property fmtid="{D5CDD505-2E9C-101B-9397-08002B2CF9AE}" pid="100" name="FSC#UVEKCFG@15.1700:EM_Webseite">
    <vt:lpwstr/>
  </property>
  <property fmtid="{D5CDD505-2E9C-101B-9397-08002B2CF9AE}" pid="101" name="FSC#UVEKCFG@15.1700:EM_TelNr_Business">
    <vt:lpwstr/>
  </property>
  <property fmtid="{D5CDD505-2E9C-101B-9397-08002B2CF9AE}" pid="102" name="FSC#UVEKCFG@15.1700:EM_TelNr_Private">
    <vt:lpwstr/>
  </property>
  <property fmtid="{D5CDD505-2E9C-101B-9397-08002B2CF9AE}" pid="103" name="FSC#UVEKCFG@15.1700:EM_TelNr_Mobile">
    <vt:lpwstr/>
  </property>
  <property fmtid="{D5CDD505-2E9C-101B-9397-08002B2CF9AE}" pid="104" name="FSC#UVEKCFG@15.1700:EM_TelNr_Other">
    <vt:lpwstr/>
  </property>
  <property fmtid="{D5CDD505-2E9C-101B-9397-08002B2CF9AE}" pid="105" name="FSC#UVEKCFG@15.1700:EM_TelNr_Fax">
    <vt:lpwstr/>
  </property>
  <property fmtid="{D5CDD505-2E9C-101B-9397-08002B2CF9AE}" pid="106" name="FSC#UVEKCFG@15.1700:EM_EMail1">
    <vt:lpwstr/>
  </property>
  <property fmtid="{D5CDD505-2E9C-101B-9397-08002B2CF9AE}" pid="107" name="FSC#UVEKCFG@15.1700:EM_EMail2">
    <vt:lpwstr/>
  </property>
  <property fmtid="{D5CDD505-2E9C-101B-9397-08002B2CF9AE}" pid="108" name="FSC#UVEKCFG@15.1700:EM_EMail3">
    <vt:lpwstr/>
  </property>
  <property fmtid="{D5CDD505-2E9C-101B-9397-08002B2CF9AE}" pid="109" name="FSC#UVEKCFG@15.1700:EM_Name">
    <vt:lpwstr/>
  </property>
  <property fmtid="{D5CDD505-2E9C-101B-9397-08002B2CF9AE}" pid="110" name="FSC#UVEKCFG@15.1700:EM_UID">
    <vt:lpwstr/>
  </property>
  <property fmtid="{D5CDD505-2E9C-101B-9397-08002B2CF9AE}" pid="111" name="FSC#UVEKCFG@15.1700:EM_Rechtsform">
    <vt:lpwstr/>
  </property>
  <property fmtid="{D5CDD505-2E9C-101B-9397-08002B2CF9AE}" pid="112" name="FSC#UVEKCFG@15.1700:EM_Klassifizierung">
    <vt:lpwstr/>
  </property>
  <property fmtid="{D5CDD505-2E9C-101B-9397-08002B2CF9AE}" pid="113" name="FSC#UVEKCFG@15.1700:EM_Gruendungsjahr">
    <vt:lpwstr/>
  </property>
  <property fmtid="{D5CDD505-2E9C-101B-9397-08002B2CF9AE}" pid="114" name="FSC#UVEKCFG@15.1700:EM_Versandart">
    <vt:lpwstr>B-Post</vt:lpwstr>
  </property>
  <property fmtid="{D5CDD505-2E9C-101B-9397-08002B2CF9AE}" pid="115" name="FSC#UVEKCFG@15.1700:EM_Versandvermek">
    <vt:lpwstr/>
  </property>
  <property fmtid="{D5CDD505-2E9C-101B-9397-08002B2CF9AE}" pid="116" name="FSC#UVEKCFG@15.1700:EM_Anrede">
    <vt:lpwstr/>
  </property>
  <property fmtid="{D5CDD505-2E9C-101B-9397-08002B2CF9AE}" pid="117" name="FSC#UVEKCFG@15.1700:EM_Titel">
    <vt:lpwstr/>
  </property>
  <property fmtid="{D5CDD505-2E9C-101B-9397-08002B2CF9AE}" pid="118" name="FSC#UVEKCFG@15.1700:EM_Nachgestellter_Titel">
    <vt:lpwstr/>
  </property>
  <property fmtid="{D5CDD505-2E9C-101B-9397-08002B2CF9AE}" pid="119" name="FSC#UVEKCFG@15.1700:EM_Vorname">
    <vt:lpwstr/>
  </property>
  <property fmtid="{D5CDD505-2E9C-101B-9397-08002B2CF9AE}" pid="120" name="FSC#UVEKCFG@15.1700:EM_Nachname">
    <vt:lpwstr/>
  </property>
  <property fmtid="{D5CDD505-2E9C-101B-9397-08002B2CF9AE}" pid="121" name="FSC#UVEKCFG@15.1700:EM_Kurzbezeichnung">
    <vt:lpwstr/>
  </property>
  <property fmtid="{D5CDD505-2E9C-101B-9397-08002B2CF9AE}" pid="122" name="FSC#UVEKCFG@15.1700:EM_Organisations_Zeile_1">
    <vt:lpwstr/>
  </property>
  <property fmtid="{D5CDD505-2E9C-101B-9397-08002B2CF9AE}" pid="123" name="FSC#UVEKCFG@15.1700:EM_Organisations_Zeile_2">
    <vt:lpwstr/>
  </property>
  <property fmtid="{D5CDD505-2E9C-101B-9397-08002B2CF9AE}" pid="124" name="FSC#UVEKCFG@15.1700:EM_Organisations_Zeile_3">
    <vt:lpwstr/>
  </property>
  <property fmtid="{D5CDD505-2E9C-101B-9397-08002B2CF9AE}" pid="125" name="FSC#UVEKCFG@15.1700:EM_Strasse">
    <vt:lpwstr/>
  </property>
  <property fmtid="{D5CDD505-2E9C-101B-9397-08002B2CF9AE}" pid="126" name="FSC#UVEKCFG@15.1700:EM_Hausnummer">
    <vt:lpwstr/>
  </property>
  <property fmtid="{D5CDD505-2E9C-101B-9397-08002B2CF9AE}" pid="127" name="FSC#UVEKCFG@15.1700:EM_Strasse2">
    <vt:lpwstr/>
  </property>
  <property fmtid="{D5CDD505-2E9C-101B-9397-08002B2CF9AE}" pid="128" name="FSC#UVEKCFG@15.1700:EM_Hausnummer_Zusatz">
    <vt:lpwstr/>
  </property>
  <property fmtid="{D5CDD505-2E9C-101B-9397-08002B2CF9AE}" pid="129" name="FSC#UVEKCFG@15.1700:EM_Postfach">
    <vt:lpwstr/>
  </property>
  <property fmtid="{D5CDD505-2E9C-101B-9397-08002B2CF9AE}" pid="130" name="FSC#UVEKCFG@15.1700:EM_PLZ">
    <vt:lpwstr/>
  </property>
  <property fmtid="{D5CDD505-2E9C-101B-9397-08002B2CF9AE}" pid="131" name="FSC#UVEKCFG@15.1700:EM_Ort">
    <vt:lpwstr/>
  </property>
  <property fmtid="{D5CDD505-2E9C-101B-9397-08002B2CF9AE}" pid="132" name="FSC#UVEKCFG@15.1700:EM_Land">
    <vt:lpwstr/>
  </property>
  <property fmtid="{D5CDD505-2E9C-101B-9397-08002B2CF9AE}" pid="133" name="FSC#UVEKCFG@15.1700:EM_E_Mail_Adresse">
    <vt:lpwstr/>
  </property>
  <property fmtid="{D5CDD505-2E9C-101B-9397-08002B2CF9AE}" pid="134" name="FSC#UVEKCFG@15.1700:EM_Funktionsbezeichnung">
    <vt:lpwstr/>
  </property>
  <property fmtid="{D5CDD505-2E9C-101B-9397-08002B2CF9AE}" pid="135" name="FSC#UVEKCFG@15.1700:EM_Serienbrieffeld_1">
    <vt:lpwstr/>
  </property>
  <property fmtid="{D5CDD505-2E9C-101B-9397-08002B2CF9AE}" pid="136" name="FSC#UVEKCFG@15.1700:EM_Serienbrieffeld_2">
    <vt:lpwstr/>
  </property>
  <property fmtid="{D5CDD505-2E9C-101B-9397-08002B2CF9AE}" pid="137" name="FSC#UVEKCFG@15.1700:EM_Serienbrieffeld_3">
    <vt:lpwstr/>
  </property>
  <property fmtid="{D5CDD505-2E9C-101B-9397-08002B2CF9AE}" pid="138" name="FSC#UVEKCFG@15.1700:EM_Serienbrieffeld_4">
    <vt:lpwstr/>
  </property>
  <property fmtid="{D5CDD505-2E9C-101B-9397-08002B2CF9AE}" pid="139" name="FSC#UVEKCFG@15.1700:EM_Serienbrieffeld_5">
    <vt:lpwstr/>
  </property>
  <property fmtid="{D5CDD505-2E9C-101B-9397-08002B2CF9AE}" pid="140" name="FSC#UVEKCFG@15.1700:EM_Address">
    <vt:lpwstr/>
  </property>
  <property fmtid="{D5CDD505-2E9C-101B-9397-08002B2CF9AE}" pid="141" name="FSC#UVEKCFG@15.1700:Abs_Nachname">
    <vt:lpwstr/>
  </property>
  <property fmtid="{D5CDD505-2E9C-101B-9397-08002B2CF9AE}" pid="142" name="FSC#UVEKCFG@15.1700:Abs_Vorname">
    <vt:lpwstr/>
  </property>
  <property fmtid="{D5CDD505-2E9C-101B-9397-08002B2CF9AE}" pid="143" name="FSC#UVEKCFG@15.1700:Abs_Zeichen">
    <vt:lpwstr/>
  </property>
  <property fmtid="{D5CDD505-2E9C-101B-9397-08002B2CF9AE}" pid="144" name="FSC#UVEKCFG@15.1700:Anrede">
    <vt:lpwstr/>
  </property>
  <property fmtid="{D5CDD505-2E9C-101B-9397-08002B2CF9AE}" pid="145" name="FSC#UVEKCFG@15.1700:EM_Versandartspez">
    <vt:lpwstr/>
  </property>
  <property fmtid="{D5CDD505-2E9C-101B-9397-08002B2CF9AE}" pid="146" name="FSC#UVEKCFG@15.1700:Briefdatum">
    <vt:lpwstr>11.10.2019</vt:lpwstr>
  </property>
  <property fmtid="{D5CDD505-2E9C-101B-9397-08002B2CF9AE}" pid="147" name="FSC#UVEKCFG@15.1700:Empf_Zeichen">
    <vt:lpwstr/>
  </property>
  <property fmtid="{D5CDD505-2E9C-101B-9397-08002B2CF9AE}" pid="148" name="FSC#UVEKCFG@15.1700:FilialePLZ">
    <vt:lpwstr/>
  </property>
  <property fmtid="{D5CDD505-2E9C-101B-9397-08002B2CF9AE}" pid="149" name="FSC#UVEKCFG@15.1700:Gegenstand">
    <vt:lpwstr>BETREFF</vt:lpwstr>
  </property>
  <property fmtid="{D5CDD505-2E9C-101B-9397-08002B2CF9AE}" pid="150" name="FSC#UVEKCFG@15.1700:Nummer">
    <vt:lpwstr>S415-0082</vt:lpwstr>
  </property>
  <property fmtid="{D5CDD505-2E9C-101B-9397-08002B2CF9AE}" pid="151" name="FSC#UVEKCFG@15.1700:Unterschrift_Nachname">
    <vt:lpwstr/>
  </property>
  <property fmtid="{D5CDD505-2E9C-101B-9397-08002B2CF9AE}" pid="152" name="FSC#UVEKCFG@15.1700:Unterschrift_Vorname">
    <vt:lpwstr/>
  </property>
  <property fmtid="{D5CDD505-2E9C-101B-9397-08002B2CF9AE}" pid="153" name="FSC#COOELAK@1.1001:CurrentUserRolePos">
    <vt:lpwstr>Collaborateur, -trice spécialisé(e)</vt:lpwstr>
  </property>
  <property fmtid="{D5CDD505-2E9C-101B-9397-08002B2CF9AE}" pid="154" name="FSC#COOELAK@1.1001:CurrentUserEmail">
    <vt:lpwstr>michel.alt@astra.admin.ch</vt:lpwstr>
  </property>
  <property fmtid="{D5CDD505-2E9C-101B-9397-08002B2CF9AE}" pid="155" name="FSC#ATSTATECFG@1.1001:Office">
    <vt:lpwstr/>
  </property>
  <property fmtid="{D5CDD505-2E9C-101B-9397-08002B2CF9AE}" pid="156" name="FSC#ATSTATECFG@1.1001:Agent">
    <vt:lpwstr/>
  </property>
  <property fmtid="{D5CDD505-2E9C-101B-9397-08002B2CF9AE}" pid="157" name="FSC#ATSTATECFG@1.1001:AgentPhone">
    <vt:lpwstr/>
  </property>
  <property fmtid="{D5CDD505-2E9C-101B-9397-08002B2CF9AE}" pid="158" name="FSC#ATSTATECFG@1.1001:DepartmentFax">
    <vt:lpwstr/>
  </property>
  <property fmtid="{D5CDD505-2E9C-101B-9397-08002B2CF9AE}" pid="159" name="FSC#ATSTATECFG@1.1001:DepartmentEmail">
    <vt:lpwstr/>
  </property>
  <property fmtid="{D5CDD505-2E9C-101B-9397-08002B2CF9AE}" pid="160" name="FSC#ATSTATECFG@1.1001:SubfileDate">
    <vt:lpwstr/>
  </property>
  <property fmtid="{D5CDD505-2E9C-101B-9397-08002B2CF9AE}" pid="161" name="FSC#ATSTATECFG@1.1001:SubfileSubject">
    <vt:lpwstr>Annexes H1-H2 - Calcul de la contribution définitive-Chiffres clés_Version 13.0_20.09.2019</vt:lpwstr>
  </property>
  <property fmtid="{D5CDD505-2E9C-101B-9397-08002B2CF9AE}" pid="162" name="FSC#ATSTATECFG@1.1001:DepartmentZipCode">
    <vt:lpwstr/>
  </property>
  <property fmtid="{D5CDD505-2E9C-101B-9397-08002B2CF9AE}" pid="163" name="FSC#ATSTATECFG@1.1001:DepartmentCountry">
    <vt:lpwstr/>
  </property>
  <property fmtid="{D5CDD505-2E9C-101B-9397-08002B2CF9AE}" pid="164" name="FSC#ATSTATECFG@1.1001:DepartmentCity">
    <vt:lpwstr/>
  </property>
  <property fmtid="{D5CDD505-2E9C-101B-9397-08002B2CF9AE}" pid="165" name="FSC#ATSTATECFG@1.1001:DepartmentStreet">
    <vt:lpwstr/>
  </property>
  <property fmtid="{D5CDD505-2E9C-101B-9397-08002B2CF9AE}" pid="166" name="FSC#ATSTATECFG@1.1001:DepartmentDVR">
    <vt:lpwstr/>
  </property>
  <property fmtid="{D5CDD505-2E9C-101B-9397-08002B2CF9AE}" pid="167" name="FSC#ATSTATECFG@1.1001:DepartmentUID">
    <vt:lpwstr/>
  </property>
  <property fmtid="{D5CDD505-2E9C-101B-9397-08002B2CF9AE}" pid="168" name="FSC#ATSTATECFG@1.1001:SubfileReference">
    <vt:lpwstr>433.33-00086/00013/00037/00021/00037</vt:lpwstr>
  </property>
  <property fmtid="{D5CDD505-2E9C-101B-9397-08002B2CF9AE}" pid="169" name="FSC#ATSTATECFG@1.1001:Clause">
    <vt:lpwstr/>
  </property>
  <property fmtid="{D5CDD505-2E9C-101B-9397-08002B2CF9AE}" pid="170" name="FSC#ATSTATECFG@1.1001:ApprovedSignature">
    <vt:lpwstr/>
  </property>
  <property fmtid="{D5CDD505-2E9C-101B-9397-08002B2CF9AE}" pid="171" name="FSC#ATSTATECFG@1.1001:BankAccount">
    <vt:lpwstr/>
  </property>
  <property fmtid="{D5CDD505-2E9C-101B-9397-08002B2CF9AE}" pid="172" name="FSC#ATSTATECFG@1.1001:BankAccountOwner">
    <vt:lpwstr/>
  </property>
  <property fmtid="{D5CDD505-2E9C-101B-9397-08002B2CF9AE}" pid="173" name="FSC#ATSTATECFG@1.1001:BankInstitute">
    <vt:lpwstr/>
  </property>
  <property fmtid="{D5CDD505-2E9C-101B-9397-08002B2CF9AE}" pid="174" name="FSC#ATSTATECFG@1.1001:BankAccountID">
    <vt:lpwstr/>
  </property>
  <property fmtid="{D5CDD505-2E9C-101B-9397-08002B2CF9AE}" pid="175" name="FSC#ATSTATECFG@1.1001:BankAccountIBAN">
    <vt:lpwstr/>
  </property>
  <property fmtid="{D5CDD505-2E9C-101B-9397-08002B2CF9AE}" pid="176" name="FSC#ATSTATECFG@1.1001:BankAccountBIC">
    <vt:lpwstr/>
  </property>
  <property fmtid="{D5CDD505-2E9C-101B-9397-08002B2CF9AE}" pid="177" name="FSC#ATSTATECFG@1.1001:BankName">
    <vt:lpwstr/>
  </property>
  <property fmtid="{D5CDD505-2E9C-101B-9397-08002B2CF9AE}" pid="178" name="FSC#FSCFOLIO@1.1001:docpropproject">
    <vt:lpwstr/>
  </property>
</Properties>
</file>