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80763~1\AppData\Local\Temp\$$_1D66\"/>
    </mc:Choice>
  </mc:AlternateContent>
  <bookViews>
    <workbookView xWindow="75" yWindow="135" windowWidth="18780" windowHeight="4425"/>
  </bookViews>
  <sheets>
    <sheet name="Erläuterung" sheetId="13" r:id="rId1"/>
    <sheet name="Investitionsbudget" sheetId="7" r:id="rId2"/>
    <sheet name="Sturz" sheetId="10" r:id="rId3"/>
    <sheet name="Wasser" sheetId="9" r:id="rId4"/>
    <sheet name="Lawinen" sheetId="8" r:id="rId5"/>
    <sheet name="Rutschung" sheetId="11" r:id="rId6"/>
    <sheet name="Einsturz - Absenkung" sheetId="12" r:id="rId7"/>
  </sheets>
  <definedNames>
    <definedName name="_xlnm.Print_Area" localSheetId="1">Investitionsbudget!$A$1:$T$82</definedName>
    <definedName name="_xlnm.Print_Area" localSheetId="4">Lawinen!$A$1:$L$61</definedName>
  </definedNames>
  <calcPr calcId="162913"/>
</workbook>
</file>

<file path=xl/calcChain.xml><?xml version="1.0" encoding="utf-8"?>
<calcChain xmlns="http://schemas.openxmlformats.org/spreadsheetml/2006/main">
  <c r="D3" i="12" l="1"/>
  <c r="D3" i="11"/>
  <c r="D3" i="9"/>
  <c r="D3" i="10"/>
  <c r="D3" i="8"/>
  <c r="P73" i="7"/>
  <c r="P81" i="7" s="1"/>
  <c r="P75" i="7" s="1"/>
  <c r="I56" i="7"/>
  <c r="F56" i="7"/>
  <c r="F57" i="7" s="1"/>
  <c r="I55" i="7"/>
  <c r="I54" i="7"/>
  <c r="I53" i="7"/>
  <c r="I40" i="7"/>
  <c r="F40" i="7"/>
  <c r="I39" i="7"/>
  <c r="F39" i="7"/>
  <c r="I38" i="7"/>
  <c r="I37" i="7"/>
  <c r="F24" i="7"/>
  <c r="F23" i="7"/>
  <c r="F22" i="7"/>
  <c r="I24" i="7"/>
  <c r="I23" i="7"/>
  <c r="I22" i="7"/>
  <c r="I21" i="7"/>
  <c r="I72" i="7"/>
  <c r="F73" i="7"/>
  <c r="F78" i="7" s="1"/>
  <c r="I71" i="7"/>
  <c r="I70" i="7"/>
  <c r="I69" i="7"/>
  <c r="N8" i="7"/>
  <c r="O8" i="7"/>
  <c r="P8" i="7"/>
  <c r="Q8" i="7"/>
  <c r="R8" i="7"/>
  <c r="S8" i="7"/>
  <c r="T8" i="7"/>
  <c r="S53" i="7" s="1"/>
  <c r="N9" i="7"/>
  <c r="O9" i="7"/>
  <c r="P9" i="7"/>
  <c r="Q9" i="7"/>
  <c r="R9" i="7"/>
  <c r="S9" i="7"/>
  <c r="T9" i="7"/>
  <c r="P22" i="7" s="1"/>
  <c r="N10" i="7"/>
  <c r="O10" i="7"/>
  <c r="P10" i="7"/>
  <c r="Q10" i="7"/>
  <c r="R10" i="7"/>
  <c r="S10" i="7"/>
  <c r="T10" i="7"/>
  <c r="S39" i="7" s="1"/>
  <c r="N11" i="7"/>
  <c r="O11" i="7"/>
  <c r="P11" i="7"/>
  <c r="Q11" i="7"/>
  <c r="R11" i="7"/>
  <c r="S11" i="7"/>
  <c r="T11" i="7"/>
  <c r="P56" i="7" s="1"/>
  <c r="P57" i="7" s="1"/>
  <c r="P65" i="7" s="1"/>
  <c r="F9" i="11" s="1"/>
  <c r="N12" i="7"/>
  <c r="O12" i="7"/>
  <c r="P12" i="7"/>
  <c r="Q12" i="7"/>
  <c r="R12" i="7"/>
  <c r="S12" i="7"/>
  <c r="T12" i="7"/>
  <c r="P78" i="7" s="1"/>
  <c r="M9" i="7"/>
  <c r="M10" i="7"/>
  <c r="M11" i="7"/>
  <c r="M12" i="7"/>
  <c r="M8" i="7"/>
  <c r="P5" i="7"/>
  <c r="F25" i="7" l="1"/>
  <c r="I41" i="7"/>
  <c r="I46" i="7" s="1"/>
  <c r="F81" i="7"/>
  <c r="D10" i="9" s="1"/>
  <c r="F33" i="7"/>
  <c r="D7" i="10" s="1"/>
  <c r="P60" i="7"/>
  <c r="P76" i="7"/>
  <c r="P79" i="7" s="1"/>
  <c r="P59" i="7"/>
  <c r="F62" i="7"/>
  <c r="F65" i="7"/>
  <c r="F10" i="8"/>
  <c r="D10" i="11"/>
  <c r="F10" i="12"/>
  <c r="F10" i="10"/>
  <c r="F10" i="9"/>
  <c r="F10" i="11"/>
  <c r="F9" i="8"/>
  <c r="F9" i="10"/>
  <c r="F9" i="9"/>
  <c r="I25" i="7"/>
  <c r="I33" i="7" s="1"/>
  <c r="F41" i="7"/>
  <c r="F46" i="7" s="1"/>
  <c r="F9" i="12"/>
  <c r="I73" i="7"/>
  <c r="I78" i="7" s="1"/>
  <c r="I57" i="7"/>
  <c r="I62" i="7" s="1"/>
  <c r="P62" i="7"/>
  <c r="P24" i="7"/>
  <c r="S22" i="7"/>
  <c r="P39" i="7"/>
  <c r="S55" i="7"/>
  <c r="S69" i="7"/>
  <c r="S72" i="7"/>
  <c r="P23" i="7"/>
  <c r="S21" i="7"/>
  <c r="S38" i="7"/>
  <c r="S40" i="7"/>
  <c r="S71" i="7"/>
  <c r="S24" i="7"/>
  <c r="P40" i="7"/>
  <c r="S54" i="7"/>
  <c r="S56" i="7"/>
  <c r="S70" i="7"/>
  <c r="S23" i="7"/>
  <c r="S37" i="7"/>
  <c r="P63" i="7" l="1"/>
  <c r="D10" i="12"/>
  <c r="D10" i="10"/>
  <c r="D10" i="8"/>
  <c r="I49" i="7"/>
  <c r="E8" i="10" s="1"/>
  <c r="D7" i="12"/>
  <c r="F27" i="7"/>
  <c r="F28" i="7"/>
  <c r="F59" i="7"/>
  <c r="F60" i="7"/>
  <c r="E7" i="11"/>
  <c r="I27" i="7"/>
  <c r="I28" i="7"/>
  <c r="F75" i="7"/>
  <c r="F76" i="7"/>
  <c r="D7" i="8"/>
  <c r="D7" i="11"/>
  <c r="D9" i="8"/>
  <c r="F30" i="7"/>
  <c r="D7" i="9"/>
  <c r="D9" i="12"/>
  <c r="D9" i="9"/>
  <c r="F49" i="7"/>
  <c r="D9" i="10"/>
  <c r="D9" i="11"/>
  <c r="P25" i="7"/>
  <c r="I81" i="7"/>
  <c r="E7" i="10"/>
  <c r="E7" i="8"/>
  <c r="I30" i="7"/>
  <c r="E7" i="12"/>
  <c r="E7" i="9"/>
  <c r="S57" i="7"/>
  <c r="S62" i="7" s="1"/>
  <c r="I65" i="7"/>
  <c r="S41" i="7"/>
  <c r="S49" i="7" s="1"/>
  <c r="S73" i="7"/>
  <c r="S25" i="7"/>
  <c r="P41" i="7"/>
  <c r="P30" i="7" l="1"/>
  <c r="P33" i="7"/>
  <c r="F31" i="7"/>
  <c r="F63" i="7"/>
  <c r="E8" i="9"/>
  <c r="E8" i="11"/>
  <c r="I43" i="7"/>
  <c r="E8" i="8"/>
  <c r="I44" i="7"/>
  <c r="E8" i="12"/>
  <c r="G8" i="8"/>
  <c r="S43" i="7"/>
  <c r="S44" i="7"/>
  <c r="F79" i="7"/>
  <c r="D8" i="10"/>
  <c r="F43" i="7"/>
  <c r="F44" i="7"/>
  <c r="E9" i="9"/>
  <c r="I59" i="7"/>
  <c r="I60" i="7"/>
  <c r="E10" i="11"/>
  <c r="I75" i="7"/>
  <c r="I76" i="7"/>
  <c r="D8" i="8"/>
  <c r="D8" i="12"/>
  <c r="D8" i="11"/>
  <c r="D8" i="9"/>
  <c r="E10" i="8"/>
  <c r="E10" i="10"/>
  <c r="E10" i="12"/>
  <c r="S65" i="7"/>
  <c r="E10" i="9"/>
  <c r="S46" i="7"/>
  <c r="I31" i="7"/>
  <c r="E9" i="12"/>
  <c r="E9" i="11"/>
  <c r="E9" i="8"/>
  <c r="E9" i="10"/>
  <c r="G8" i="11"/>
  <c r="G8" i="12"/>
  <c r="G8" i="10"/>
  <c r="G8" i="9"/>
  <c r="F7" i="8"/>
  <c r="S81" i="7"/>
  <c r="S78" i="7"/>
  <c r="S33" i="7"/>
  <c r="S30" i="7"/>
  <c r="P49" i="7"/>
  <c r="P46" i="7"/>
  <c r="I47" i="7" l="1"/>
  <c r="F7" i="12"/>
  <c r="F7" i="10"/>
  <c r="I79" i="7"/>
  <c r="P43" i="7"/>
  <c r="P44" i="7"/>
  <c r="S75" i="7"/>
  <c r="S76" i="7"/>
  <c r="P27" i="7"/>
  <c r="P28" i="7"/>
  <c r="S27" i="7"/>
  <c r="S28" i="7"/>
  <c r="G9" i="8"/>
  <c r="S59" i="7"/>
  <c r="S60" i="7"/>
  <c r="F47" i="7"/>
  <c r="F7" i="9"/>
  <c r="F7" i="11"/>
  <c r="G9" i="9"/>
  <c r="G9" i="10"/>
  <c r="G9" i="12"/>
  <c r="G9" i="11"/>
  <c r="S47" i="7"/>
  <c r="I63" i="7"/>
  <c r="F8" i="11"/>
  <c r="F8" i="9"/>
  <c r="F8" i="8"/>
  <c r="F8" i="10"/>
  <c r="F8" i="12"/>
  <c r="G7" i="9"/>
  <c r="G7" i="11"/>
  <c r="G7" i="8"/>
  <c r="G7" i="12"/>
  <c r="G7" i="10"/>
  <c r="G10" i="9"/>
  <c r="G10" i="11"/>
  <c r="G10" i="12"/>
  <c r="G10" i="10"/>
  <c r="G10" i="8"/>
  <c r="P31" i="7" l="1"/>
  <c r="P47" i="7"/>
  <c r="S31" i="7"/>
  <c r="S79" i="7"/>
  <c r="S63" i="7"/>
</calcChain>
</file>

<file path=xl/sharedStrings.xml><?xml version="1.0" encoding="utf-8"?>
<sst xmlns="http://schemas.openxmlformats.org/spreadsheetml/2006/main" count="445" uniqueCount="72">
  <si>
    <t>Personenrisiko</t>
  </si>
  <si>
    <t>Summe</t>
  </si>
  <si>
    <t>Zinssatz [%]</t>
  </si>
  <si>
    <t>[CHF]</t>
  </si>
  <si>
    <t>[%]</t>
  </si>
  <si>
    <t>Lebensdauer Bauwerk :</t>
  </si>
  <si>
    <t>Jahre</t>
  </si>
  <si>
    <t>[CHF/Jahr]</t>
  </si>
  <si>
    <t>≤10</t>
  </si>
  <si>
    <t>Wiederkehr-periode (Szenario)</t>
  </si>
  <si>
    <t xml:space="preserve">Betriebskosten  (Munition, Elektrizität etc.) </t>
  </si>
  <si>
    <t>Direkttreffer Stau
[Todesf./Jahr]</t>
  </si>
  <si>
    <t>Direkttreffer Normal-situation [Todesf./Jahr]</t>
  </si>
  <si>
    <t>Auffahrrisiko
[Todesf./Jahr]</t>
  </si>
  <si>
    <t>Massnahme:</t>
  </si>
  <si>
    <t>Restrisiko pro Jahr</t>
  </si>
  <si>
    <t>Nutzen</t>
  </si>
  <si>
    <t>Restrisiko pro Szenario</t>
  </si>
  <si>
    <t>Ausgangsrisiko</t>
  </si>
  <si>
    <t>Massnahme</t>
  </si>
  <si>
    <t>300-jährliche Dimensionierung</t>
  </si>
  <si>
    <t>100-jährliche Dimensionierung</t>
  </si>
  <si>
    <t>30-jährliche Dimensionierung</t>
  </si>
  <si>
    <t>10-jährliche Dimensionierung</t>
  </si>
  <si>
    <t>minimal</t>
  </si>
  <si>
    <t>maximal</t>
  </si>
  <si>
    <t>Gefahrenstelle</t>
  </si>
  <si>
    <t>Maximale Investitionskosten</t>
  </si>
  <si>
    <t>30 Jahre</t>
  </si>
  <si>
    <t>80 Jahre</t>
  </si>
  <si>
    <t>100-jahrliche Dimensionieurng</t>
  </si>
  <si>
    <t>Vorprüfung von Schutzmassnahmen - Lawinen</t>
  </si>
  <si>
    <r>
      <rPr>
        <sz val="10"/>
        <color indexed="8"/>
        <rFont val="Arial"/>
        <family val="2"/>
      </rPr>
      <t>≤</t>
    </r>
    <r>
      <rPr>
        <sz val="10"/>
        <color indexed="8"/>
        <rFont val="Arial"/>
        <family val="2"/>
      </rPr>
      <t>10</t>
    </r>
  </si>
  <si>
    <r>
      <t>[% von I</t>
    </r>
    <r>
      <rPr>
        <vertAlign val="subscript"/>
        <sz val="10"/>
        <color indexed="8"/>
        <rFont val="Arial"/>
        <family val="2"/>
      </rPr>
      <t>0</t>
    </r>
    <r>
      <rPr>
        <sz val="10"/>
        <color indexed="8"/>
        <rFont val="Arial"/>
        <family val="2"/>
      </rPr>
      <t>]</t>
    </r>
  </si>
  <si>
    <r>
      <t>Unterhalts- und Reparaturkosten [% von I</t>
    </r>
    <r>
      <rPr>
        <vertAlign val="subscript"/>
        <sz val="10"/>
        <color indexed="8"/>
        <rFont val="Arial"/>
        <family val="2"/>
      </rPr>
      <t>0</t>
    </r>
    <r>
      <rPr>
        <sz val="10"/>
        <color indexed="8"/>
        <rFont val="Arial"/>
        <family val="2"/>
      </rPr>
      <t>]</t>
    </r>
  </si>
  <si>
    <t>Ausgangsrisiko in [CHF/Jahr] für Gefahrenstelle:</t>
  </si>
  <si>
    <t>Szenario</t>
  </si>
  <si>
    <t>Jährliche Kosten</t>
  </si>
  <si>
    <r>
      <t xml:space="preserve">permanentes Bauwerk </t>
    </r>
    <r>
      <rPr>
        <i/>
        <sz val="10"/>
        <color indexed="8"/>
        <rFont val="Arial"/>
        <family val="2"/>
      </rPr>
      <t>(Galerie, Tunnel, HWS-Stollen, Erddamm, Sperren für Talflüsse und Gechiebesammler, etc.)</t>
    </r>
  </si>
  <si>
    <t>Prozessraum</t>
  </si>
  <si>
    <t>Ausfüllen!</t>
  </si>
  <si>
    <t>Vorprüfung von Schutzmassnahmen - Sturz</t>
  </si>
  <si>
    <t>Vorprüfung von Schutzmassnahmen - Einsturz / Absenkung</t>
  </si>
  <si>
    <t>Vorprüfung von Schutzmassnahmen - Rutschung</t>
  </si>
  <si>
    <t>Vorprüfung von Schutzmassnahmen - Wasser</t>
  </si>
  <si>
    <r>
      <t xml:space="preserve">Massnahmenkatalog </t>
    </r>
    <r>
      <rPr>
        <sz val="11"/>
        <color theme="1"/>
        <rFont val="Arial"/>
        <family val="2"/>
      </rPr>
      <t>- z.B. nach PLANAT</t>
    </r>
  </si>
  <si>
    <r>
      <t>Massnahmenkatalog</t>
    </r>
    <r>
      <rPr>
        <sz val="11"/>
        <color theme="1"/>
        <rFont val="Arial"/>
        <family val="2"/>
      </rPr>
      <t xml:space="preserve"> - z.B. nach PLANAT</t>
    </r>
  </si>
  <si>
    <t>Risikoreduktion</t>
  </si>
  <si>
    <t>Räumung und Wieder-herstellung [CHF/Jahr]</t>
  </si>
  <si>
    <t>Verfügbarkeit - Sperrung nach Ereignis [CHF/Jahr]</t>
  </si>
  <si>
    <t>Verfügbarkeit - vorsorgliche Sperrung [CHF/Jahr]</t>
  </si>
  <si>
    <t>Kollektives Risiko [CHF/Jahr]</t>
  </si>
  <si>
    <r>
      <rPr>
        <b/>
        <sz val="10"/>
        <color indexed="8"/>
        <rFont val="Arial"/>
        <family val="2"/>
      </rPr>
      <t>Investitionskosten I</t>
    </r>
    <r>
      <rPr>
        <b/>
        <vertAlign val="subscript"/>
        <sz val="10"/>
        <color indexed="8"/>
        <rFont val="Arial"/>
        <family val="2"/>
      </rPr>
      <t>0</t>
    </r>
    <r>
      <rPr>
        <sz val="10"/>
        <color indexed="8"/>
        <rFont val="Arial"/>
        <family val="2"/>
      </rPr>
      <t xml:space="preserve"> *</t>
    </r>
  </si>
  <si>
    <t>* inkl. Unvorhergesehenes, Projektierung, Bauleitung  und Mwst.</t>
  </si>
  <si>
    <t>Berechnung möglicher Investitionskosten</t>
  </si>
  <si>
    <t>Vorgehen:</t>
  </si>
  <si>
    <t>Das Formular berechnet aufgrund groben Überlegungen zur Risikoreduktion die Grössenordnung des Investitionsbudgets.</t>
  </si>
  <si>
    <t>Bemerkung:</t>
  </si>
  <si>
    <t>-</t>
  </si>
  <si>
    <t>Erläuterung des Formulars "Investitionskosten"</t>
  </si>
  <si>
    <t>1.</t>
  </si>
  <si>
    <t>2.</t>
  </si>
  <si>
    <t>3.</t>
  </si>
  <si>
    <t xml:space="preserve">Dieses Excel-Formular dient der Berechnung der möglichen Investitionskosten im Rahmen einer Vorprüfung möglicher Schutzmassnahmen (Kapitel 6 "Vorprüfung der mögliche Schutzmassnahmen" des Dossiers "Evaluation der Risikostellen und Schutzmassnahmenplanung").
</t>
  </si>
  <si>
    <t xml:space="preserve">Das Ausgangsrisiko des Prozessraumes bzw. des 100 m Abschnittes der Risikostelle wird in die gelb markierten Felder eintragen. </t>
  </si>
  <si>
    <t>Anhand der so erhaltenen Grössernordnung soll nun abgeschätzt werden, welche Massnahmen mit diesen Mitteln wirksam sind. Je nach Massnahmenvariante sind dazu mehr oder weniger aufwändige Abklärungen notwendig. Anhand Laufmeterkosten oder Kosten pro Kubikmeter kann die kostenwirksamkeit einer Massnahmenvariante  vorgeprüft werden.</t>
  </si>
  <si>
    <t>Eine detailierte Beurteilung der Risikoreduktion einer spezifischen Massnahme findet zu einem späteren Zeipunkt statt (Kapitel 8 "Kostenwirksamkeit").</t>
  </si>
  <si>
    <t>Projektname:</t>
  </si>
  <si>
    <t>Bearbeiter:</t>
  </si>
  <si>
    <t>Datum:</t>
  </si>
  <si>
    <t>Personen-risiko monetarisiert [CHF/Jahr]</t>
  </si>
  <si>
    <r>
      <t xml:space="preserve">temporäre und permanente Bauwerke </t>
    </r>
    <r>
      <rPr>
        <i/>
        <sz val="10"/>
        <color indexed="8"/>
        <rFont val="Arial"/>
        <family val="2"/>
      </rPr>
      <t>(Sprenganlagen, Steinschlagschutznetz, Temporärer Verbau, Hangstützwerke, Aufforstungen, Wildbachsperren, Murgangnetz, etc.)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</si>
</sst>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Fr.&quot;\ #,##0;&quot;Fr.&quot;\ \-#,##0"/>
    <numFmt numFmtId="165" formatCode="0.0%"/>
  </numFmts>
  <fonts count="47" x14ac:knownFonts="1">
    <font>
      <sz val="10"/>
      <color theme="1"/>
      <name val="Arial"/>
      <family val="2"/>
    </font>
    <font>
      <sz val="10"/>
      <color indexed="8"/>
      <name val="Arial"/>
      <family val="2"/>
    </font>
    <font>
      <sz val="11"/>
      <color indexed="8"/>
      <name val="Calibri"/>
      <family val="2"/>
    </font>
    <font>
      <sz val="10"/>
      <name val="Arial"/>
      <family val="2"/>
    </font>
    <font>
      <i/>
      <sz val="10"/>
      <color indexed="8"/>
      <name val="Arial"/>
      <family val="2"/>
    </font>
    <font>
      <vertAlign val="subscript"/>
      <sz val="10"/>
      <color indexed="8"/>
      <name val="Arial"/>
      <family val="2"/>
    </font>
    <font>
      <b/>
      <vertAlign val="subscript"/>
      <sz val="10"/>
      <color indexed="8"/>
      <name val="Arial"/>
      <family val="2"/>
    </font>
    <font>
      <b/>
      <sz val="10"/>
      <color indexed="8"/>
      <name val="Arial"/>
      <family val="2"/>
    </font>
    <font>
      <sz val="10"/>
      <color theme="1"/>
      <name val="Arial"/>
      <family val="2"/>
    </font>
    <font>
      <sz val="11"/>
      <color theme="1"/>
      <name val="Arial"/>
      <family val="2"/>
    </font>
    <font>
      <sz val="11"/>
      <color theme="1"/>
      <name val="Calibri"/>
      <family val="2"/>
      <scheme val="minor"/>
    </font>
    <font>
      <sz val="11"/>
      <color theme="0"/>
      <name val="Arial"/>
      <family val="2"/>
    </font>
    <font>
      <sz val="11"/>
      <color theme="0"/>
      <name val="Calibri"/>
      <family val="2"/>
      <scheme val="minor"/>
    </font>
    <font>
      <b/>
      <sz val="11"/>
      <color rgb="FF3F3F3F"/>
      <name val="Arial"/>
      <family val="2"/>
    </font>
    <font>
      <b/>
      <sz val="11"/>
      <color rgb="FF3F3F3F"/>
      <name val="Calibri"/>
      <family val="2"/>
      <scheme val="minor"/>
    </font>
    <font>
      <b/>
      <sz val="11"/>
      <color rgb="FFFA7D00"/>
      <name val="Arial"/>
      <family val="2"/>
    </font>
    <font>
      <b/>
      <sz val="11"/>
      <color rgb="FFFA7D00"/>
      <name val="Calibri"/>
      <family val="2"/>
      <scheme val="minor"/>
    </font>
    <font>
      <sz val="11"/>
      <color rgb="FF3F3F76"/>
      <name val="Arial"/>
      <family val="2"/>
    </font>
    <font>
      <sz val="11"/>
      <color rgb="FF3F3F76"/>
      <name val="Calibri"/>
      <family val="2"/>
      <scheme val="minor"/>
    </font>
    <font>
      <b/>
      <sz val="10"/>
      <color theme="1"/>
      <name val="Arial"/>
      <family val="2"/>
    </font>
    <font>
      <b/>
      <sz val="11"/>
      <color theme="1"/>
      <name val="Arial"/>
      <family val="2"/>
    </font>
    <font>
      <b/>
      <sz val="11"/>
      <color theme="1"/>
      <name val="Calibri"/>
      <family val="2"/>
      <scheme val="minor"/>
    </font>
    <font>
      <i/>
      <sz val="11"/>
      <color rgb="FF7F7F7F"/>
      <name val="Arial"/>
      <family val="2"/>
    </font>
    <font>
      <i/>
      <sz val="11"/>
      <color rgb="FF7F7F7F"/>
      <name val="Calibri"/>
      <family val="2"/>
      <scheme val="minor"/>
    </font>
    <font>
      <sz val="11"/>
      <color rgb="FF006100"/>
      <name val="Arial"/>
      <family val="2"/>
    </font>
    <font>
      <sz val="11"/>
      <color rgb="FF006100"/>
      <name val="Calibri"/>
      <family val="2"/>
      <scheme val="minor"/>
    </font>
    <font>
      <sz val="11"/>
      <color rgb="FF9C6500"/>
      <name val="Arial"/>
      <family val="2"/>
    </font>
    <font>
      <sz val="11"/>
      <color rgb="FF9C6500"/>
      <name val="Calibri"/>
      <family val="2"/>
      <scheme val="minor"/>
    </font>
    <font>
      <sz val="11"/>
      <color rgb="FF9C0006"/>
      <name val="Arial"/>
      <family val="2"/>
    </font>
    <font>
      <sz val="11"/>
      <color rgb="FF9C0006"/>
      <name val="Calibri"/>
      <family val="2"/>
      <scheme val="minor"/>
    </font>
    <font>
      <b/>
      <sz val="18"/>
      <color theme="3"/>
      <name val="Cambria"/>
      <family val="2"/>
      <scheme val="major"/>
    </font>
    <font>
      <b/>
      <sz val="15"/>
      <color theme="3"/>
      <name val="Arial"/>
      <family val="2"/>
    </font>
    <font>
      <b/>
      <sz val="15"/>
      <color theme="3"/>
      <name val="Calibri"/>
      <family val="2"/>
      <scheme val="minor"/>
    </font>
    <font>
      <b/>
      <sz val="13"/>
      <color theme="3"/>
      <name val="Arial"/>
      <family val="2"/>
    </font>
    <font>
      <b/>
      <sz val="13"/>
      <color theme="3"/>
      <name val="Calibri"/>
      <family val="2"/>
      <scheme val="minor"/>
    </font>
    <font>
      <b/>
      <sz val="11"/>
      <color theme="3"/>
      <name val="Arial"/>
      <family val="2"/>
    </font>
    <font>
      <b/>
      <sz val="11"/>
      <color theme="3"/>
      <name val="Calibri"/>
      <family val="2"/>
      <scheme val="minor"/>
    </font>
    <font>
      <sz val="11"/>
      <color rgb="FFFA7D00"/>
      <name val="Arial"/>
      <family val="2"/>
    </font>
    <font>
      <sz val="11"/>
      <color rgb="FFFA7D00"/>
      <name val="Calibri"/>
      <family val="2"/>
      <scheme val="minor"/>
    </font>
    <font>
      <sz val="11"/>
      <color rgb="FFFF0000"/>
      <name val="Arial"/>
      <family val="2"/>
    </font>
    <font>
      <sz val="11"/>
      <color rgb="FFFF0000"/>
      <name val="Calibri"/>
      <family val="2"/>
      <scheme val="minor"/>
    </font>
    <font>
      <b/>
      <sz val="11"/>
      <color theme="0"/>
      <name val="Arial"/>
      <family val="2"/>
    </font>
    <font>
      <b/>
      <sz val="11"/>
      <color theme="0"/>
      <name val="Calibri"/>
      <family val="2"/>
      <scheme val="minor"/>
    </font>
    <font>
      <sz val="10"/>
      <color rgb="FF000000"/>
      <name val="Arial"/>
      <family val="2"/>
    </font>
    <font>
      <b/>
      <sz val="10"/>
      <color rgb="FF000000"/>
      <name val="Arial"/>
      <family val="2"/>
    </font>
    <font>
      <b/>
      <i/>
      <sz val="10"/>
      <color rgb="FF000000"/>
      <name val="Arial"/>
      <family val="2"/>
    </font>
    <font>
      <b/>
      <sz val="18"/>
      <color theme="0" tint="-0.499984740745262"/>
      <name val="Arial"/>
      <family val="2"/>
    </font>
  </fonts>
  <fills count="40">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rgb="FFFFFFCC"/>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39997558519241921"/>
        <bgColor indexed="64"/>
      </patternFill>
    </fill>
    <fill>
      <patternFill patternType="solid">
        <fgColor theme="4"/>
        <bgColor indexed="64"/>
      </patternFill>
    </fill>
    <fill>
      <patternFill patternType="solid">
        <fgColor theme="4" tint="-0.249977111117893"/>
        <bgColor indexed="64"/>
      </patternFill>
    </fill>
    <fill>
      <patternFill patternType="solid">
        <fgColor theme="4" tint="0.79998168889431442"/>
        <bgColor indexed="64"/>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dotted">
        <color indexed="64"/>
      </top>
      <bottom style="dotted">
        <color indexed="64"/>
      </bottom>
      <diagonal/>
    </border>
    <border>
      <left/>
      <right/>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indexed="64"/>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indexed="64"/>
      </bottom>
      <diagonal/>
    </border>
    <border>
      <left style="thin">
        <color theme="0" tint="-0.34998626667073579"/>
      </left>
      <right style="thin">
        <color theme="0" tint="-0.34998626667073579"/>
      </right>
      <top style="thin">
        <color theme="0" tint="-0.34998626667073579"/>
      </top>
      <bottom style="thin">
        <color indexed="64"/>
      </bottom>
      <diagonal/>
    </border>
    <border>
      <left style="thin">
        <color indexed="64"/>
      </left>
      <right/>
      <top style="thin">
        <color indexed="64"/>
      </top>
      <bottom style="thin">
        <color theme="0" tint="-0.34998626667073579"/>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right style="thin">
        <color indexed="64"/>
      </right>
      <top style="thin">
        <color indexed="64"/>
      </top>
      <bottom style="thin">
        <color theme="0" tint="-0.34998626667073579"/>
      </bottom>
      <diagonal/>
    </border>
    <border>
      <left/>
      <right style="thin">
        <color indexed="64"/>
      </right>
      <top style="thin">
        <color theme="0" tint="-0.34998626667073579"/>
      </top>
      <bottom style="thin">
        <color theme="0" tint="-0.34998626667073579"/>
      </bottom>
      <diagonal/>
    </border>
    <border>
      <left/>
      <right style="thin">
        <color indexed="64"/>
      </right>
      <top style="thin">
        <color theme="0" tint="-0.34998626667073579"/>
      </top>
      <bottom style="thin">
        <color indexed="64"/>
      </bottom>
      <diagonal/>
    </border>
    <border>
      <left style="thin">
        <color indexed="64"/>
      </left>
      <right style="thin">
        <color indexed="64"/>
      </right>
      <top style="thin">
        <color indexed="64"/>
      </top>
      <bottom style="thin">
        <color theme="0" tint="-0.34998626667073579"/>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style="thin">
        <color indexed="64"/>
      </right>
      <top style="thin">
        <color theme="0" tint="-0.34998626667073579"/>
      </top>
      <bottom style="thin">
        <color indexed="64"/>
      </bottom>
      <diagonal/>
    </border>
    <border>
      <left/>
      <right/>
      <top/>
      <bottom style="hair">
        <color indexed="64"/>
      </bottom>
      <diagonal/>
    </border>
    <border>
      <left/>
      <right/>
      <top style="hair">
        <color indexed="64"/>
      </top>
      <bottom style="hair">
        <color indexed="64"/>
      </bottom>
      <diagonal/>
    </border>
  </borders>
  <cellStyleXfs count="89">
    <xf numFmtId="0" fontId="0" fillId="0" borderId="0"/>
    <xf numFmtId="0" fontId="9" fillId="2" borderId="0" applyNumberFormat="0" applyBorder="0" applyAlignment="0" applyProtection="0"/>
    <xf numFmtId="0" fontId="10" fillId="2" borderId="0" applyNumberFormat="0" applyBorder="0" applyAlignment="0" applyProtection="0"/>
    <xf numFmtId="0" fontId="9" fillId="3" borderId="0" applyNumberFormat="0" applyBorder="0" applyAlignment="0" applyProtection="0"/>
    <xf numFmtId="0" fontId="10" fillId="3" borderId="0" applyNumberFormat="0" applyBorder="0" applyAlignment="0" applyProtection="0"/>
    <xf numFmtId="0" fontId="9" fillId="4" borderId="0" applyNumberFormat="0" applyBorder="0" applyAlignment="0" applyProtection="0"/>
    <xf numFmtId="0" fontId="10" fillId="4" borderId="0" applyNumberFormat="0" applyBorder="0" applyAlignment="0" applyProtection="0"/>
    <xf numFmtId="0" fontId="9" fillId="5" borderId="0" applyNumberFormat="0" applyBorder="0" applyAlignment="0" applyProtection="0"/>
    <xf numFmtId="0" fontId="10" fillId="5" borderId="0" applyNumberFormat="0" applyBorder="0" applyAlignment="0" applyProtection="0"/>
    <xf numFmtId="0" fontId="9" fillId="6" borderId="0" applyNumberFormat="0" applyBorder="0" applyAlignment="0" applyProtection="0"/>
    <xf numFmtId="0" fontId="10" fillId="6" borderId="0" applyNumberFormat="0" applyBorder="0" applyAlignment="0" applyProtection="0"/>
    <xf numFmtId="0" fontId="9" fillId="7" borderId="0" applyNumberFormat="0" applyBorder="0" applyAlignment="0" applyProtection="0"/>
    <xf numFmtId="0" fontId="10" fillId="7" borderId="0" applyNumberFormat="0" applyBorder="0" applyAlignment="0" applyProtection="0"/>
    <xf numFmtId="0" fontId="9" fillId="8" borderId="0" applyNumberFormat="0" applyBorder="0" applyAlignment="0" applyProtection="0"/>
    <xf numFmtId="0" fontId="10" fillId="8" borderId="0" applyNumberFormat="0" applyBorder="0" applyAlignment="0" applyProtection="0"/>
    <xf numFmtId="0" fontId="9" fillId="9" borderId="0" applyNumberFormat="0" applyBorder="0" applyAlignment="0" applyProtection="0"/>
    <xf numFmtId="0" fontId="10" fillId="9" borderId="0" applyNumberFormat="0" applyBorder="0" applyAlignment="0" applyProtection="0"/>
    <xf numFmtId="0" fontId="9" fillId="10" borderId="0" applyNumberFormat="0" applyBorder="0" applyAlignment="0" applyProtection="0"/>
    <xf numFmtId="0" fontId="10" fillId="10" borderId="0" applyNumberFormat="0" applyBorder="0" applyAlignment="0" applyProtection="0"/>
    <xf numFmtId="0" fontId="9" fillId="11" borderId="0" applyNumberFormat="0" applyBorder="0" applyAlignment="0" applyProtection="0"/>
    <xf numFmtId="0" fontId="10" fillId="11" borderId="0" applyNumberFormat="0" applyBorder="0" applyAlignment="0" applyProtection="0"/>
    <xf numFmtId="0" fontId="9" fillId="12" borderId="0" applyNumberFormat="0" applyBorder="0" applyAlignment="0" applyProtection="0"/>
    <xf numFmtId="0" fontId="10" fillId="12" borderId="0" applyNumberFormat="0" applyBorder="0" applyAlignment="0" applyProtection="0"/>
    <xf numFmtId="0" fontId="9" fillId="13" borderId="0" applyNumberFormat="0" applyBorder="0" applyAlignment="0" applyProtection="0"/>
    <xf numFmtId="0" fontId="10" fillId="13" borderId="0" applyNumberFormat="0" applyBorder="0" applyAlignment="0" applyProtection="0"/>
    <xf numFmtId="0" fontId="11" fillId="14" borderId="0" applyNumberFormat="0" applyBorder="0" applyAlignment="0" applyProtection="0"/>
    <xf numFmtId="0" fontId="12" fillId="14" borderId="0" applyNumberFormat="0" applyBorder="0" applyAlignment="0" applyProtection="0"/>
    <xf numFmtId="0" fontId="11" fillId="15" borderId="0" applyNumberFormat="0" applyBorder="0" applyAlignment="0" applyProtection="0"/>
    <xf numFmtId="0" fontId="12" fillId="15" borderId="0" applyNumberFormat="0" applyBorder="0" applyAlignment="0" applyProtection="0"/>
    <xf numFmtId="0" fontId="11" fillId="16" borderId="0" applyNumberFormat="0" applyBorder="0" applyAlignment="0" applyProtection="0"/>
    <xf numFmtId="0" fontId="12" fillId="16" borderId="0" applyNumberFormat="0" applyBorder="0" applyAlignment="0" applyProtection="0"/>
    <xf numFmtId="0" fontId="11" fillId="17" borderId="0" applyNumberFormat="0" applyBorder="0" applyAlignment="0" applyProtection="0"/>
    <xf numFmtId="0" fontId="12" fillId="17" borderId="0" applyNumberFormat="0" applyBorder="0" applyAlignment="0" applyProtection="0"/>
    <xf numFmtId="0" fontId="11" fillId="18" borderId="0" applyNumberFormat="0" applyBorder="0" applyAlignment="0" applyProtection="0"/>
    <xf numFmtId="0" fontId="12" fillId="18" borderId="0" applyNumberFormat="0" applyBorder="0" applyAlignment="0" applyProtection="0"/>
    <xf numFmtId="0" fontId="11" fillId="19" borderId="0" applyNumberFormat="0" applyBorder="0" applyAlignment="0" applyProtection="0"/>
    <xf numFmtId="0" fontId="12" fillId="19" borderId="0" applyNumberFormat="0" applyBorder="0" applyAlignment="0" applyProtection="0"/>
    <xf numFmtId="0" fontId="11" fillId="20" borderId="0" applyNumberFormat="0" applyBorder="0" applyAlignment="0" applyProtection="0"/>
    <xf numFmtId="0" fontId="12" fillId="20" borderId="0" applyNumberFormat="0" applyBorder="0" applyAlignment="0" applyProtection="0"/>
    <xf numFmtId="0" fontId="11" fillId="21" borderId="0" applyNumberFormat="0" applyBorder="0" applyAlignment="0" applyProtection="0"/>
    <xf numFmtId="0" fontId="12" fillId="21" borderId="0" applyNumberFormat="0" applyBorder="0" applyAlignment="0" applyProtection="0"/>
    <xf numFmtId="0" fontId="11" fillId="22" borderId="0" applyNumberFormat="0" applyBorder="0" applyAlignment="0" applyProtection="0"/>
    <xf numFmtId="0" fontId="12" fillId="22" borderId="0" applyNumberFormat="0" applyBorder="0" applyAlignment="0" applyProtection="0"/>
    <xf numFmtId="0" fontId="11" fillId="23" borderId="0" applyNumberFormat="0" applyBorder="0" applyAlignment="0" applyProtection="0"/>
    <xf numFmtId="0" fontId="12" fillId="23" borderId="0" applyNumberFormat="0" applyBorder="0" applyAlignment="0" applyProtection="0"/>
    <xf numFmtId="0" fontId="11" fillId="24" borderId="0" applyNumberFormat="0" applyBorder="0" applyAlignment="0" applyProtection="0"/>
    <xf numFmtId="0" fontId="12" fillId="24" borderId="0" applyNumberFormat="0" applyBorder="0" applyAlignment="0" applyProtection="0"/>
    <xf numFmtId="0" fontId="11" fillId="25" borderId="0" applyNumberFormat="0" applyBorder="0" applyAlignment="0" applyProtection="0"/>
    <xf numFmtId="0" fontId="12" fillId="25" borderId="0" applyNumberFormat="0" applyBorder="0" applyAlignment="0" applyProtection="0"/>
    <xf numFmtId="0" fontId="13" fillId="26" borderId="35" applyNumberFormat="0" applyAlignment="0" applyProtection="0"/>
    <xf numFmtId="0" fontId="14" fillId="26" borderId="35" applyNumberFormat="0" applyAlignment="0" applyProtection="0"/>
    <xf numFmtId="0" fontId="15" fillId="26" borderId="36" applyNumberFormat="0" applyAlignment="0" applyProtection="0"/>
    <xf numFmtId="0" fontId="16" fillId="26" borderId="36" applyNumberFormat="0" applyAlignment="0" applyProtection="0"/>
    <xf numFmtId="0" fontId="17" fillId="27" borderId="36" applyNumberFormat="0" applyAlignment="0" applyProtection="0"/>
    <xf numFmtId="0" fontId="18" fillId="27" borderId="36" applyNumberFormat="0" applyAlignment="0" applyProtection="0"/>
    <xf numFmtId="0" fontId="20" fillId="0" borderId="37" applyNumberFormat="0" applyFill="0" applyAlignment="0" applyProtection="0"/>
    <xf numFmtId="0" fontId="21" fillId="0" borderId="37" applyNumberFormat="0" applyFill="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28" borderId="0" applyNumberFormat="0" applyBorder="0" applyAlignment="0" applyProtection="0"/>
    <xf numFmtId="0" fontId="25" fillId="28" borderId="0" applyNumberFormat="0" applyBorder="0" applyAlignment="0" applyProtection="0"/>
    <xf numFmtId="0" fontId="26" fillId="29" borderId="0" applyNumberFormat="0" applyBorder="0" applyAlignment="0" applyProtection="0"/>
    <xf numFmtId="0" fontId="27" fillId="29" borderId="0" applyNumberFormat="0" applyBorder="0" applyAlignment="0" applyProtection="0"/>
    <xf numFmtId="0" fontId="10" fillId="30" borderId="38" applyNumberFormat="0" applyFont="0" applyAlignment="0" applyProtection="0"/>
    <xf numFmtId="0" fontId="9" fillId="30" borderId="38" applyNumberFormat="0" applyFont="0" applyAlignment="0" applyProtection="0"/>
    <xf numFmtId="0" fontId="2" fillId="30" borderId="38" applyNumberFormat="0" applyFont="0" applyAlignment="0" applyProtection="0"/>
    <xf numFmtId="0" fontId="2" fillId="30" borderId="38" applyNumberFormat="0" applyFont="0" applyAlignment="0" applyProtection="0"/>
    <xf numFmtId="0" fontId="2" fillId="30" borderId="38" applyNumberFormat="0" applyFont="0" applyAlignment="0" applyProtection="0"/>
    <xf numFmtId="0" fontId="10" fillId="30" borderId="38" applyNumberFormat="0" applyFont="0" applyAlignment="0" applyProtection="0"/>
    <xf numFmtId="9" fontId="8" fillId="0" borderId="0" applyFont="0" applyFill="0" applyBorder="0" applyAlignment="0" applyProtection="0"/>
    <xf numFmtId="0" fontId="28" fillId="31" borderId="0" applyNumberFormat="0" applyBorder="0" applyAlignment="0" applyProtection="0"/>
    <xf numFmtId="0" fontId="29" fillId="31" borderId="0" applyNumberFormat="0" applyBorder="0" applyAlignment="0" applyProtection="0"/>
    <xf numFmtId="0" fontId="9" fillId="0" borderId="0"/>
    <xf numFmtId="0" fontId="10" fillId="0" borderId="0"/>
    <xf numFmtId="0" fontId="30" fillId="0" borderId="0" applyNumberFormat="0" applyFill="0" applyBorder="0" applyAlignment="0" applyProtection="0"/>
    <xf numFmtId="0" fontId="31" fillId="0" borderId="39" applyNumberFormat="0" applyFill="0" applyAlignment="0" applyProtection="0"/>
    <xf numFmtId="0" fontId="32" fillId="0" borderId="39" applyNumberFormat="0" applyFill="0" applyAlignment="0" applyProtection="0"/>
    <xf numFmtId="0" fontId="33" fillId="0" borderId="40" applyNumberFormat="0" applyFill="0" applyAlignment="0" applyProtection="0"/>
    <xf numFmtId="0" fontId="34" fillId="0" borderId="40" applyNumberFormat="0" applyFill="0" applyAlignment="0" applyProtection="0"/>
    <xf numFmtId="0" fontId="35" fillId="0" borderId="41" applyNumberFormat="0" applyFill="0" applyAlignment="0" applyProtection="0"/>
    <xf numFmtId="0" fontId="36" fillId="0" borderId="41" applyNumberFormat="0" applyFill="0" applyAlignment="0" applyProtection="0"/>
    <xf numFmtId="0" fontId="35" fillId="0" borderId="0" applyNumberFormat="0" applyFill="0" applyBorder="0" applyAlignment="0" applyProtection="0"/>
    <xf numFmtId="0" fontId="36" fillId="0" borderId="0" applyNumberFormat="0" applyFill="0" applyBorder="0" applyAlignment="0" applyProtection="0"/>
    <xf numFmtId="0" fontId="37" fillId="0" borderId="42" applyNumberFormat="0" applyFill="0" applyAlignment="0" applyProtection="0"/>
    <xf numFmtId="0" fontId="38" fillId="0" borderId="42" applyNumberFormat="0" applyFill="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41" fillId="32" borderId="43" applyNumberFormat="0" applyAlignment="0" applyProtection="0"/>
    <xf numFmtId="0" fontId="42" fillId="32" borderId="43" applyNumberFormat="0" applyAlignment="0" applyProtection="0"/>
  </cellStyleXfs>
  <cellXfs count="239">
    <xf numFmtId="0" fontId="0" fillId="0" borderId="0" xfId="0"/>
    <xf numFmtId="3" fontId="43" fillId="0" borderId="0" xfId="69" applyNumberFormat="1" applyFont="1" applyFill="1" applyBorder="1" applyAlignment="1">
      <alignment vertical="center"/>
    </xf>
    <xf numFmtId="0" fontId="0" fillId="0" borderId="0" xfId="0" applyFont="1" applyFill="1"/>
    <xf numFmtId="0" fontId="43" fillId="0" borderId="0" xfId="0" applyFont="1" applyFill="1" applyBorder="1" applyAlignment="1">
      <alignment vertical="center"/>
    </xf>
    <xf numFmtId="0" fontId="0" fillId="0" borderId="0" xfId="0" applyFont="1" applyFill="1" applyBorder="1"/>
    <xf numFmtId="0" fontId="43" fillId="0" borderId="0" xfId="0" applyFont="1" applyFill="1" applyBorder="1" applyAlignment="1">
      <alignment horizontal="right" vertical="center"/>
    </xf>
    <xf numFmtId="0" fontId="43" fillId="0" borderId="0" xfId="0" applyFont="1" applyFill="1" applyBorder="1" applyAlignment="1">
      <alignment horizontal="left" vertical="center"/>
    </xf>
    <xf numFmtId="0" fontId="0" fillId="0" borderId="0" xfId="0" applyFont="1"/>
    <xf numFmtId="0" fontId="9" fillId="0" borderId="0" xfId="73" applyFont="1" applyFill="1"/>
    <xf numFmtId="0" fontId="8" fillId="0" borderId="0" xfId="73" applyFont="1" applyFill="1"/>
    <xf numFmtId="0" fontId="19" fillId="0" borderId="0" xfId="73" applyFont="1"/>
    <xf numFmtId="0" fontId="20" fillId="0" borderId="0" xfId="73" applyFont="1" applyBorder="1" applyAlignment="1">
      <alignment vertical="top"/>
    </xf>
    <xf numFmtId="0" fontId="8" fillId="0" borderId="0" xfId="73" applyFont="1"/>
    <xf numFmtId="0" fontId="8" fillId="0" borderId="0" xfId="73" applyFont="1" applyFill="1" applyAlignment="1">
      <alignment horizontal="left" vertical="center"/>
    </xf>
    <xf numFmtId="0" fontId="19" fillId="0" borderId="0" xfId="73" applyFont="1" applyBorder="1"/>
    <xf numFmtId="0" fontId="8" fillId="0" borderId="0" xfId="73" applyFont="1" applyBorder="1"/>
    <xf numFmtId="0" fontId="8" fillId="0" borderId="0" xfId="73" applyFont="1" applyAlignment="1">
      <alignment vertical="top"/>
    </xf>
    <xf numFmtId="0" fontId="8" fillId="0" borderId="0" xfId="73" applyFont="1" applyBorder="1" applyAlignment="1">
      <alignment vertical="top"/>
    </xf>
    <xf numFmtId="0" fontId="19" fillId="0" borderId="1" xfId="73" applyFont="1" applyBorder="1"/>
    <xf numFmtId="0" fontId="8" fillId="0" borderId="2" xfId="73" applyFont="1" applyBorder="1"/>
    <xf numFmtId="0" fontId="8" fillId="0" borderId="2" xfId="73" applyFont="1" applyBorder="1" applyAlignment="1">
      <alignment vertical="top"/>
    </xf>
    <xf numFmtId="0" fontId="8" fillId="0" borderId="44" xfId="73" applyFont="1" applyBorder="1"/>
    <xf numFmtId="0" fontId="8" fillId="0" borderId="45" xfId="73" applyFont="1" applyBorder="1"/>
    <xf numFmtId="0" fontId="8" fillId="0" borderId="45" xfId="73" applyFont="1" applyBorder="1" applyAlignment="1">
      <alignment vertical="top"/>
    </xf>
    <xf numFmtId="0" fontId="8" fillId="0" borderId="46" xfId="73" applyFont="1" applyBorder="1"/>
    <xf numFmtId="0" fontId="8" fillId="0" borderId="47" xfId="73" applyFont="1" applyBorder="1"/>
    <xf numFmtId="0" fontId="8" fillId="0" borderId="47" xfId="73" applyFont="1" applyBorder="1" applyAlignment="1">
      <alignment vertical="top"/>
    </xf>
    <xf numFmtId="0" fontId="8" fillId="0" borderId="48" xfId="73" applyFont="1" applyBorder="1"/>
    <xf numFmtId="0" fontId="8" fillId="0" borderId="49" xfId="73" applyFont="1" applyBorder="1"/>
    <xf numFmtId="0" fontId="8" fillId="0" borderId="49" xfId="73" applyFont="1" applyBorder="1" applyAlignment="1">
      <alignment vertical="top"/>
    </xf>
    <xf numFmtId="164" fontId="3" fillId="34" borderId="50" xfId="73" applyNumberFormat="1" applyFont="1" applyFill="1" applyBorder="1" applyAlignment="1">
      <alignment horizontal="center"/>
    </xf>
    <xf numFmtId="164" fontId="3" fillId="34" borderId="51" xfId="73" applyNumberFormat="1" applyFont="1" applyFill="1" applyBorder="1" applyAlignment="1">
      <alignment horizontal="center"/>
    </xf>
    <xf numFmtId="164" fontId="3" fillId="34" borderId="52" xfId="73" applyNumberFormat="1" applyFont="1" applyFill="1" applyBorder="1" applyAlignment="1">
      <alignment horizontal="center"/>
    </xf>
    <xf numFmtId="164" fontId="3" fillId="35" borderId="53" xfId="73" applyNumberFormat="1" applyFont="1" applyFill="1" applyBorder="1" applyAlignment="1">
      <alignment horizontal="center"/>
    </xf>
    <xf numFmtId="164" fontId="3" fillId="35" borderId="54" xfId="73" applyNumberFormat="1" applyFont="1" applyFill="1" applyBorder="1" applyAlignment="1">
      <alignment horizontal="center"/>
    </xf>
    <xf numFmtId="164" fontId="3" fillId="35" borderId="55" xfId="73" applyNumberFormat="1" applyFont="1" applyFill="1" applyBorder="1" applyAlignment="1">
      <alignment horizontal="center"/>
    </xf>
    <xf numFmtId="164" fontId="3" fillId="34" borderId="56" xfId="73" applyNumberFormat="1" applyFont="1" applyFill="1" applyBorder="1" applyAlignment="1">
      <alignment horizontal="center"/>
    </xf>
    <xf numFmtId="164" fontId="3" fillId="34" borderId="57" xfId="73" applyNumberFormat="1" applyFont="1" applyFill="1" applyBorder="1" applyAlignment="1">
      <alignment horizontal="center"/>
    </xf>
    <xf numFmtId="164" fontId="3" fillId="34" borderId="58" xfId="73" applyNumberFormat="1" applyFont="1" applyFill="1" applyBorder="1" applyAlignment="1">
      <alignment horizontal="center"/>
    </xf>
    <xf numFmtId="0" fontId="0" fillId="0" borderId="0" xfId="0" applyFont="1"/>
    <xf numFmtId="0" fontId="9" fillId="0" borderId="0" xfId="73" applyFont="1"/>
    <xf numFmtId="0" fontId="9" fillId="0" borderId="0" xfId="73" applyFont="1" applyAlignment="1">
      <alignment vertical="top"/>
    </xf>
    <xf numFmtId="3" fontId="9" fillId="0" borderId="0" xfId="73" applyNumberFormat="1" applyFont="1"/>
    <xf numFmtId="3" fontId="9" fillId="0" borderId="0" xfId="73" applyNumberFormat="1" applyFont="1" applyFill="1"/>
    <xf numFmtId="0" fontId="0" fillId="34" borderId="1" xfId="0" applyFont="1" applyFill="1" applyBorder="1" applyAlignment="1">
      <alignment horizontal="center"/>
    </xf>
    <xf numFmtId="0" fontId="0" fillId="34" borderId="3" xfId="0" applyFont="1" applyFill="1" applyBorder="1" applyAlignment="1">
      <alignment horizontal="center"/>
    </xf>
    <xf numFmtId="0" fontId="0" fillId="0" borderId="0" xfId="0" applyFill="1" applyBorder="1" applyAlignment="1">
      <alignment vertical="center"/>
    </xf>
    <xf numFmtId="0" fontId="0" fillId="0" borderId="0" xfId="0" applyAlignment="1">
      <alignment vertical="top" wrapText="1"/>
    </xf>
    <xf numFmtId="0" fontId="0" fillId="0" borderId="0" xfId="0" applyFont="1" applyAlignment="1">
      <alignment vertical="top"/>
    </xf>
    <xf numFmtId="0" fontId="0" fillId="0" borderId="0" xfId="0" applyAlignment="1">
      <alignment vertical="top"/>
    </xf>
    <xf numFmtId="0" fontId="0" fillId="0" borderId="0" xfId="0" quotePrefix="1" applyAlignment="1">
      <alignment horizontal="left" vertical="top"/>
    </xf>
    <xf numFmtId="0" fontId="0" fillId="0" borderId="0" xfId="0" applyAlignment="1">
      <alignment wrapText="1"/>
    </xf>
    <xf numFmtId="0" fontId="0" fillId="0" borderId="0" xfId="0" applyAlignment="1">
      <alignment horizontal="left"/>
    </xf>
    <xf numFmtId="0" fontId="0" fillId="0" borderId="0" xfId="0" applyAlignment="1"/>
    <xf numFmtId="0" fontId="19" fillId="0" borderId="0" xfId="0" applyFont="1" applyAlignment="1">
      <alignment vertical="top"/>
    </xf>
    <xf numFmtId="0" fontId="46" fillId="0" borderId="0" xfId="0" applyFont="1" applyFill="1" applyBorder="1" applyAlignment="1">
      <alignment vertical="center"/>
    </xf>
    <xf numFmtId="0" fontId="46" fillId="0" borderId="0" xfId="73" applyFont="1" applyBorder="1" applyAlignment="1">
      <alignment vertical="top"/>
    </xf>
    <xf numFmtId="0" fontId="8" fillId="34" borderId="1" xfId="0" applyFont="1" applyFill="1" applyBorder="1" applyAlignment="1">
      <alignment horizontal="center"/>
    </xf>
    <xf numFmtId="0" fontId="8" fillId="34" borderId="3" xfId="0" applyFont="1" applyFill="1" applyBorder="1" applyAlignment="1">
      <alignment horizontal="center"/>
    </xf>
    <xf numFmtId="0" fontId="8" fillId="35" borderId="22" xfId="0" applyFont="1" applyFill="1" applyBorder="1" applyAlignment="1">
      <alignment horizontal="center"/>
    </xf>
    <xf numFmtId="0" fontId="8" fillId="35" borderId="22" xfId="73" applyFont="1" applyFill="1" applyBorder="1" applyAlignment="1">
      <alignment horizontal="center"/>
    </xf>
    <xf numFmtId="3" fontId="8" fillId="0" borderId="0" xfId="73" applyNumberFormat="1" applyFont="1" applyFill="1"/>
    <xf numFmtId="0" fontId="8" fillId="0" borderId="0" xfId="0" applyFont="1"/>
    <xf numFmtId="0" fontId="0" fillId="33" borderId="0" xfId="0" applyFill="1" applyProtection="1">
      <protection locked="0"/>
    </xf>
    <xf numFmtId="0" fontId="43" fillId="33" borderId="5" xfId="0" applyFont="1" applyFill="1" applyBorder="1" applyAlignment="1" applyProtection="1">
      <alignment horizontal="right" vertical="center" wrapText="1"/>
      <protection locked="0"/>
    </xf>
    <xf numFmtId="11" fontId="8" fillId="33" borderId="4" xfId="73" applyNumberFormat="1" applyFont="1" applyFill="1" applyBorder="1" applyAlignment="1" applyProtection="1">
      <alignment horizontal="center" vertical="center"/>
      <protection locked="0"/>
    </xf>
    <xf numFmtId="3" fontId="8" fillId="33" borderId="4" xfId="73" applyNumberFormat="1" applyFont="1" applyFill="1" applyBorder="1" applyAlignment="1" applyProtection="1">
      <alignment horizontal="center" vertical="center"/>
      <protection locked="0"/>
    </xf>
    <xf numFmtId="3" fontId="8" fillId="33" borderId="5" xfId="73" applyNumberFormat="1" applyFont="1" applyFill="1" applyBorder="1" applyAlignment="1" applyProtection="1">
      <alignment horizontal="center" vertical="center"/>
      <protection locked="0"/>
    </xf>
    <xf numFmtId="3" fontId="8" fillId="33" borderId="6" xfId="73" applyNumberFormat="1" applyFont="1" applyFill="1" applyBorder="1" applyAlignment="1" applyProtection="1">
      <alignment horizontal="center" vertical="center"/>
      <protection locked="0"/>
    </xf>
    <xf numFmtId="11" fontId="43" fillId="33" borderId="8" xfId="0" applyNumberFormat="1" applyFont="1" applyFill="1" applyBorder="1" applyAlignment="1" applyProtection="1">
      <alignment horizontal="right" vertical="center" wrapText="1"/>
      <protection locked="0"/>
    </xf>
    <xf numFmtId="11" fontId="8" fillId="33" borderId="7" xfId="73" applyNumberFormat="1" applyFont="1" applyFill="1" applyBorder="1" applyAlignment="1" applyProtection="1">
      <alignment horizontal="center" vertical="center"/>
      <protection locked="0"/>
    </xf>
    <xf numFmtId="3" fontId="8" fillId="33" borderId="7" xfId="73" applyNumberFormat="1" applyFont="1" applyFill="1" applyBorder="1" applyAlignment="1" applyProtection="1">
      <alignment horizontal="center" vertical="center"/>
      <protection locked="0"/>
    </xf>
    <xf numFmtId="3" fontId="8" fillId="33" borderId="8" xfId="73" applyNumberFormat="1" applyFont="1" applyFill="1" applyBorder="1" applyAlignment="1" applyProtection="1">
      <alignment horizontal="center" vertical="center"/>
      <protection locked="0"/>
    </xf>
    <xf numFmtId="3" fontId="8" fillId="33" borderId="9" xfId="73" applyNumberFormat="1" applyFont="1" applyFill="1" applyBorder="1" applyAlignment="1" applyProtection="1">
      <alignment horizontal="center" vertical="center"/>
      <protection locked="0"/>
    </xf>
    <xf numFmtId="11" fontId="43" fillId="33" borderId="11" xfId="0" applyNumberFormat="1" applyFont="1" applyFill="1" applyBorder="1" applyAlignment="1" applyProtection="1">
      <alignment horizontal="right" vertical="center" wrapText="1"/>
      <protection locked="0"/>
    </xf>
    <xf numFmtId="11" fontId="8" fillId="33" borderId="10" xfId="73" applyNumberFormat="1" applyFont="1" applyFill="1" applyBorder="1" applyAlignment="1" applyProtection="1">
      <alignment horizontal="center" vertical="center"/>
      <protection locked="0"/>
    </xf>
    <xf numFmtId="3" fontId="8" fillId="33" borderId="10" xfId="73" applyNumberFormat="1" applyFont="1" applyFill="1" applyBorder="1" applyAlignment="1" applyProtection="1">
      <alignment horizontal="center" vertical="center"/>
      <protection locked="0"/>
    </xf>
    <xf numFmtId="3" fontId="8" fillId="33" borderId="11" xfId="73" applyNumberFormat="1" applyFont="1" applyFill="1" applyBorder="1" applyAlignment="1" applyProtection="1">
      <alignment horizontal="center" vertical="center"/>
      <protection locked="0"/>
    </xf>
    <xf numFmtId="3" fontId="8" fillId="33" borderId="12" xfId="73" applyNumberFormat="1" applyFont="1" applyFill="1" applyBorder="1" applyAlignment="1" applyProtection="1">
      <alignment horizontal="center" vertical="center"/>
      <protection locked="0"/>
    </xf>
    <xf numFmtId="0" fontId="43" fillId="0" borderId="13" xfId="0" applyFont="1" applyBorder="1" applyAlignment="1" applyProtection="1">
      <alignment vertical="center"/>
    </xf>
    <xf numFmtId="0" fontId="43" fillId="0" borderId="14" xfId="0" applyFont="1" applyBorder="1" applyAlignment="1" applyProtection="1">
      <alignment vertical="center"/>
    </xf>
    <xf numFmtId="1" fontId="43" fillId="34" borderId="15" xfId="69" applyNumberFormat="1" applyFont="1" applyFill="1" applyBorder="1" applyAlignment="1" applyProtection="1">
      <alignment vertical="center"/>
    </xf>
    <xf numFmtId="0" fontId="43" fillId="0" borderId="15" xfId="0" applyFont="1" applyBorder="1" applyAlignment="1" applyProtection="1">
      <alignment vertical="center"/>
    </xf>
    <xf numFmtId="0" fontId="43" fillId="0" borderId="15" xfId="0" applyFont="1" applyBorder="1" applyAlignment="1" applyProtection="1">
      <alignment horizontal="right" vertical="center"/>
    </xf>
    <xf numFmtId="3" fontId="43" fillId="0" borderId="15" xfId="0" applyNumberFormat="1" applyFont="1" applyBorder="1" applyAlignment="1" applyProtection="1">
      <alignment vertical="center"/>
    </xf>
    <xf numFmtId="0" fontId="43" fillId="0" borderId="16" xfId="0" applyFont="1" applyBorder="1" applyAlignment="1" applyProtection="1">
      <alignment horizontal="left" vertical="center"/>
    </xf>
    <xf numFmtId="3" fontId="43" fillId="0" borderId="14" xfId="0" applyNumberFormat="1" applyFont="1" applyBorder="1" applyAlignment="1" applyProtection="1">
      <alignment horizontal="right" vertical="center"/>
    </xf>
    <xf numFmtId="165" fontId="43" fillId="34" borderId="15" xfId="69" applyNumberFormat="1" applyFont="1" applyFill="1" applyBorder="1" applyAlignment="1" applyProtection="1">
      <alignment vertical="center"/>
    </xf>
    <xf numFmtId="0" fontId="43" fillId="0" borderId="17" xfId="0" applyFont="1" applyBorder="1" applyAlignment="1" applyProtection="1">
      <alignment vertical="center"/>
    </xf>
    <xf numFmtId="0" fontId="43" fillId="0" borderId="18" xfId="0" applyFont="1" applyBorder="1" applyAlignment="1" applyProtection="1">
      <alignment vertical="center"/>
    </xf>
    <xf numFmtId="0" fontId="43" fillId="0" borderId="18" xfId="0" applyFont="1" applyBorder="1" applyAlignment="1" applyProtection="1">
      <alignment horizontal="right" vertical="center"/>
    </xf>
    <xf numFmtId="3" fontId="43" fillId="0" borderId="18" xfId="69" applyNumberFormat="1" applyFont="1" applyFill="1" applyBorder="1" applyAlignment="1" applyProtection="1">
      <alignment vertical="center"/>
    </xf>
    <xf numFmtId="0" fontId="43" fillId="0" borderId="19" xfId="0" applyFont="1" applyBorder="1" applyAlignment="1" applyProtection="1">
      <alignment horizontal="left" vertical="center"/>
    </xf>
    <xf numFmtId="0" fontId="43" fillId="0" borderId="0" xfId="0" applyFont="1" applyBorder="1" applyAlignment="1" applyProtection="1">
      <alignment vertical="center"/>
    </xf>
    <xf numFmtId="9" fontId="43" fillId="0" borderId="0" xfId="69" applyFont="1" applyBorder="1" applyAlignment="1" applyProtection="1">
      <alignment vertical="center"/>
    </xf>
    <xf numFmtId="0" fontId="43" fillId="0" borderId="0" xfId="0" applyFont="1" applyBorder="1" applyAlignment="1" applyProtection="1">
      <alignment horizontal="right" vertical="center"/>
    </xf>
    <xf numFmtId="3" fontId="43" fillId="0" borderId="0" xfId="69" applyNumberFormat="1" applyFont="1" applyFill="1" applyBorder="1" applyAlignment="1" applyProtection="1">
      <alignment vertical="center"/>
    </xf>
    <xf numFmtId="0" fontId="43" fillId="0" borderId="21" xfId="0" applyFont="1" applyBorder="1" applyAlignment="1" applyProtection="1">
      <alignment horizontal="left" vertical="center"/>
    </xf>
    <xf numFmtId="0" fontId="44" fillId="0" borderId="26" xfId="0" applyFont="1" applyBorder="1" applyAlignment="1" applyProtection="1">
      <alignment vertical="center"/>
    </xf>
    <xf numFmtId="0" fontId="0" fillId="0" borderId="25" xfId="0" applyFont="1" applyBorder="1" applyProtection="1"/>
    <xf numFmtId="0" fontId="0" fillId="0" borderId="27" xfId="0" applyFont="1" applyBorder="1" applyProtection="1"/>
    <xf numFmtId="0" fontId="20" fillId="0" borderId="0" xfId="0" applyFont="1" applyAlignment="1" applyProtection="1">
      <alignment horizontal="left" vertical="center"/>
    </xf>
    <xf numFmtId="0" fontId="0" fillId="0" borderId="0" xfId="0" applyFont="1" applyProtection="1"/>
    <xf numFmtId="0" fontId="0" fillId="0" borderId="0" xfId="0" applyFont="1" applyAlignment="1" applyProtection="1">
      <alignment horizontal="center" vertical="center"/>
    </xf>
    <xf numFmtId="0" fontId="43" fillId="0" borderId="1" xfId="0" applyFont="1" applyBorder="1" applyAlignment="1" applyProtection="1">
      <alignment vertical="center"/>
    </xf>
    <xf numFmtId="0" fontId="43" fillId="0" borderId="5" xfId="0" applyFont="1" applyBorder="1" applyAlignment="1" applyProtection="1">
      <alignment horizontal="right" vertical="center" wrapText="1"/>
    </xf>
    <xf numFmtId="0" fontId="43" fillId="0" borderId="8" xfId="0" applyFont="1" applyBorder="1" applyAlignment="1" applyProtection="1">
      <alignment horizontal="right" vertical="center" wrapText="1"/>
    </xf>
    <xf numFmtId="0" fontId="43" fillId="0" borderId="11" xfId="0" applyFont="1" applyBorder="1" applyAlignment="1" applyProtection="1">
      <alignment horizontal="right" vertical="center" wrapText="1"/>
    </xf>
    <xf numFmtId="0" fontId="43" fillId="0" borderId="2" xfId="0" applyFont="1" applyBorder="1" applyAlignment="1" applyProtection="1">
      <alignment vertical="center"/>
    </xf>
    <xf numFmtId="0" fontId="0" fillId="0" borderId="2" xfId="0" applyFont="1" applyBorder="1" applyAlignment="1" applyProtection="1">
      <alignment vertical="center"/>
    </xf>
    <xf numFmtId="1" fontId="43" fillId="35" borderId="15" xfId="69" applyNumberFormat="1" applyFont="1" applyFill="1" applyBorder="1" applyAlignment="1" applyProtection="1">
      <alignment vertical="center"/>
    </xf>
    <xf numFmtId="165" fontId="43" fillId="35" borderId="15" xfId="69" applyNumberFormat="1" applyFont="1" applyFill="1" applyBorder="1" applyAlignment="1" applyProtection="1">
      <alignment vertical="center"/>
    </xf>
    <xf numFmtId="0" fontId="0" fillId="0" borderId="20" xfId="0" applyFont="1" applyBorder="1" applyAlignment="1" applyProtection="1">
      <alignment horizontal="center" vertical="center"/>
    </xf>
    <xf numFmtId="0" fontId="0" fillId="0" borderId="20" xfId="0" applyFont="1" applyBorder="1" applyProtection="1"/>
    <xf numFmtId="0" fontId="0" fillId="0" borderId="0" xfId="0" applyFont="1" applyBorder="1" applyProtection="1"/>
    <xf numFmtId="0" fontId="0" fillId="0" borderId="0" xfId="0" applyBorder="1" applyProtection="1"/>
    <xf numFmtId="0" fontId="43" fillId="0" borderId="20" xfId="0" applyFont="1" applyFill="1" applyBorder="1" applyAlignment="1" applyProtection="1">
      <alignment horizontal="left" vertical="center"/>
    </xf>
    <xf numFmtId="2" fontId="43" fillId="0" borderId="0" xfId="0" applyNumberFormat="1" applyFont="1" applyFill="1" applyBorder="1" applyAlignment="1" applyProtection="1">
      <alignment horizontal="right" vertical="center"/>
    </xf>
    <xf numFmtId="2" fontId="43" fillId="0" borderId="21" xfId="0" applyNumberFormat="1" applyFont="1" applyBorder="1" applyAlignment="1" applyProtection="1">
      <alignment horizontal="right" vertical="center"/>
    </xf>
    <xf numFmtId="9" fontId="43" fillId="0" borderId="0" xfId="69" applyFont="1" applyBorder="1" applyAlignment="1" applyProtection="1">
      <alignment horizontal="right" vertical="center" wrapText="1"/>
    </xf>
    <xf numFmtId="3" fontId="43" fillId="0" borderId="0" xfId="0" applyNumberFormat="1" applyFont="1" applyFill="1" applyBorder="1" applyAlignment="1" applyProtection="1">
      <alignment vertical="center"/>
    </xf>
    <xf numFmtId="1" fontId="43" fillId="0" borderId="0" xfId="69" applyNumberFormat="1" applyFont="1" applyBorder="1" applyAlignment="1" applyProtection="1">
      <alignment horizontal="right" vertical="center" wrapText="1"/>
    </xf>
    <xf numFmtId="0" fontId="43" fillId="0" borderId="20" xfId="0" applyFont="1" applyFill="1" applyBorder="1" applyAlignment="1" applyProtection="1">
      <alignment vertical="center"/>
    </xf>
    <xf numFmtId="0" fontId="43" fillId="0" borderId="20" xfId="0" applyFont="1" applyBorder="1" applyAlignment="1" applyProtection="1">
      <alignment vertical="center"/>
    </xf>
    <xf numFmtId="0" fontId="43" fillId="0" borderId="0" xfId="0" applyFont="1" applyFill="1" applyBorder="1" applyAlignment="1" applyProtection="1">
      <alignment vertical="center"/>
    </xf>
    <xf numFmtId="0" fontId="43" fillId="0" borderId="0" xfId="0" applyFont="1" applyFill="1" applyBorder="1" applyAlignment="1" applyProtection="1">
      <alignment horizontal="right" vertical="center"/>
    </xf>
    <xf numFmtId="0" fontId="0" fillId="0" borderId="25" xfId="0" applyFont="1" applyFill="1" applyBorder="1" applyAlignment="1" applyProtection="1">
      <alignment vertical="center" textRotation="90"/>
    </xf>
    <xf numFmtId="0" fontId="43" fillId="0" borderId="25" xfId="0" applyFont="1" applyFill="1" applyBorder="1" applyAlignment="1" applyProtection="1">
      <alignment vertical="center"/>
    </xf>
    <xf numFmtId="3" fontId="43" fillId="0" borderId="25" xfId="0" applyNumberFormat="1" applyFont="1" applyFill="1" applyBorder="1" applyAlignment="1" applyProtection="1">
      <alignment vertical="center"/>
    </xf>
    <xf numFmtId="0" fontId="0" fillId="0" borderId="25" xfId="0" applyFont="1" applyFill="1" applyBorder="1" applyProtection="1"/>
    <xf numFmtId="0" fontId="0" fillId="0" borderId="0" xfId="0" applyFont="1" applyFill="1" applyBorder="1" applyAlignment="1" applyProtection="1">
      <alignment vertical="center" textRotation="90"/>
    </xf>
    <xf numFmtId="0" fontId="43" fillId="0" borderId="0" xfId="0" applyFont="1" applyFill="1" applyBorder="1" applyAlignment="1" applyProtection="1">
      <alignment horizontal="left" vertical="center"/>
    </xf>
    <xf numFmtId="0" fontId="3" fillId="0" borderId="3" xfId="0" applyFont="1" applyBorder="1" applyAlignment="1" applyProtection="1">
      <alignment horizontal="right" vertical="top" wrapText="1"/>
    </xf>
    <xf numFmtId="0" fontId="0" fillId="0" borderId="0" xfId="0" applyFill="1" applyProtection="1"/>
    <xf numFmtId="0" fontId="0" fillId="0" borderId="0" xfId="0" applyFont="1" applyFill="1" applyProtection="1"/>
    <xf numFmtId="0" fontId="0" fillId="0" borderId="0" xfId="0" applyFont="1" applyFill="1" applyBorder="1" applyProtection="1"/>
    <xf numFmtId="0" fontId="0" fillId="0" borderId="0" xfId="0" applyFont="1" applyAlignment="1" applyProtection="1">
      <alignment vertical="top"/>
    </xf>
    <xf numFmtId="0" fontId="0" fillId="0" borderId="0" xfId="0" applyFont="1" applyAlignment="1" applyProtection="1">
      <alignment vertical="top" wrapText="1"/>
    </xf>
    <xf numFmtId="9" fontId="43" fillId="0" borderId="20" xfId="69" applyFont="1" applyFill="1" applyBorder="1" applyAlignment="1" applyProtection="1">
      <alignment horizontal="right" vertical="center" wrapText="1"/>
      <protection hidden="1"/>
    </xf>
    <xf numFmtId="3" fontId="43" fillId="0" borderId="0" xfId="0" applyNumberFormat="1" applyFont="1" applyFill="1" applyBorder="1" applyAlignment="1" applyProtection="1">
      <alignment vertical="center"/>
      <protection hidden="1"/>
    </xf>
    <xf numFmtId="0" fontId="43" fillId="0" borderId="21" xfId="0" applyFont="1" applyFill="1" applyBorder="1" applyAlignment="1" applyProtection="1">
      <alignment horizontal="left" vertical="center"/>
      <protection hidden="1"/>
    </xf>
    <xf numFmtId="9" fontId="43" fillId="0" borderId="0" xfId="69" applyFont="1" applyFill="1" applyBorder="1" applyAlignment="1" applyProtection="1">
      <alignment horizontal="right" vertical="center" wrapText="1"/>
      <protection hidden="1"/>
    </xf>
    <xf numFmtId="3" fontId="43" fillId="0" borderId="0" xfId="69" applyNumberFormat="1" applyFont="1" applyFill="1" applyBorder="1" applyAlignment="1" applyProtection="1">
      <alignment vertical="center" wrapText="1"/>
      <protection hidden="1"/>
    </xf>
    <xf numFmtId="0" fontId="43" fillId="0" borderId="21" xfId="0" applyFont="1" applyBorder="1" applyAlignment="1" applyProtection="1">
      <alignment horizontal="left" vertical="center"/>
      <protection hidden="1"/>
    </xf>
    <xf numFmtId="0" fontId="43" fillId="0" borderId="20" xfId="0" applyFont="1" applyFill="1" applyBorder="1" applyAlignment="1" applyProtection="1">
      <alignment vertical="center"/>
      <protection hidden="1"/>
    </xf>
    <xf numFmtId="3" fontId="43" fillId="0" borderId="23" xfId="69" applyNumberFormat="1" applyFont="1" applyFill="1" applyBorder="1" applyAlignment="1" applyProtection="1">
      <alignment vertical="center"/>
      <protection hidden="1"/>
    </xf>
    <xf numFmtId="0" fontId="43" fillId="0" borderId="20" xfId="0" applyFont="1" applyBorder="1" applyAlignment="1" applyProtection="1">
      <alignment horizontal="right" vertical="center"/>
      <protection hidden="1"/>
    </xf>
    <xf numFmtId="9" fontId="43" fillId="0" borderId="0" xfId="69" applyFont="1" applyFill="1" applyBorder="1" applyAlignment="1" applyProtection="1">
      <alignment vertical="center"/>
      <protection hidden="1"/>
    </xf>
    <xf numFmtId="0" fontId="43" fillId="0" borderId="21" xfId="0" applyFont="1" applyFill="1" applyBorder="1" applyAlignment="1" applyProtection="1">
      <alignment vertical="center"/>
      <protection hidden="1"/>
    </xf>
    <xf numFmtId="3" fontId="43" fillId="0" borderId="0" xfId="69" applyNumberFormat="1" applyFont="1" applyFill="1" applyBorder="1" applyAlignment="1" applyProtection="1">
      <alignment vertical="center"/>
      <protection hidden="1"/>
    </xf>
    <xf numFmtId="0" fontId="0" fillId="0" borderId="20" xfId="0" applyFont="1" applyBorder="1" applyProtection="1">
      <protection hidden="1"/>
    </xf>
    <xf numFmtId="0" fontId="0" fillId="0" borderId="20" xfId="0" applyFont="1" applyFill="1" applyBorder="1" applyProtection="1">
      <protection hidden="1"/>
    </xf>
    <xf numFmtId="0" fontId="43" fillId="34" borderId="1" xfId="0" applyFont="1" applyFill="1" applyBorder="1" applyAlignment="1" applyProtection="1">
      <alignment vertical="center"/>
      <protection hidden="1"/>
    </xf>
    <xf numFmtId="3" fontId="43" fillId="34" borderId="2" xfId="0" applyNumberFormat="1" applyFont="1" applyFill="1" applyBorder="1" applyAlignment="1" applyProtection="1">
      <alignment vertical="center"/>
      <protection hidden="1"/>
    </xf>
    <xf numFmtId="0" fontId="43" fillId="34" borderId="22" xfId="0" applyFont="1" applyFill="1" applyBorder="1" applyAlignment="1" applyProtection="1">
      <alignment horizontal="left" vertical="center"/>
      <protection hidden="1"/>
    </xf>
    <xf numFmtId="0" fontId="43" fillId="0" borderId="0" xfId="0" applyFont="1" applyBorder="1" applyAlignment="1" applyProtection="1">
      <alignment vertical="center"/>
      <protection hidden="1"/>
    </xf>
    <xf numFmtId="9" fontId="43" fillId="0" borderId="0" xfId="69" applyFont="1" applyBorder="1" applyAlignment="1" applyProtection="1">
      <alignment vertical="center"/>
      <protection hidden="1"/>
    </xf>
    <xf numFmtId="0" fontId="43" fillId="0" borderId="0" xfId="0" applyFont="1" applyBorder="1" applyAlignment="1" applyProtection="1">
      <alignment horizontal="right" vertical="center"/>
      <protection hidden="1"/>
    </xf>
    <xf numFmtId="0" fontId="43" fillId="0" borderId="20" xfId="0" applyFont="1" applyFill="1" applyBorder="1" applyAlignment="1" applyProtection="1">
      <alignment horizontal="left" vertical="center"/>
      <protection hidden="1"/>
    </xf>
    <xf numFmtId="0" fontId="0" fillId="0" borderId="0" xfId="0" applyFont="1" applyBorder="1" applyProtection="1">
      <protection hidden="1"/>
    </xf>
    <xf numFmtId="2" fontId="43" fillId="0" borderId="0" xfId="0" applyNumberFormat="1" applyFont="1" applyFill="1" applyBorder="1" applyAlignment="1" applyProtection="1">
      <alignment horizontal="right" vertical="center"/>
      <protection hidden="1"/>
    </xf>
    <xf numFmtId="2" fontId="43" fillId="0" borderId="21" xfId="0" applyNumberFormat="1" applyFont="1" applyBorder="1" applyAlignment="1" applyProtection="1">
      <alignment horizontal="right" vertical="center"/>
      <protection hidden="1"/>
    </xf>
    <xf numFmtId="0" fontId="43" fillId="35" borderId="1" xfId="0" applyFont="1" applyFill="1" applyBorder="1" applyAlignment="1" applyProtection="1">
      <alignment vertical="center"/>
      <protection hidden="1"/>
    </xf>
    <xf numFmtId="3" fontId="43" fillId="35" borderId="2" xfId="0" applyNumberFormat="1" applyFont="1" applyFill="1" applyBorder="1" applyAlignment="1" applyProtection="1">
      <alignment vertical="center"/>
      <protection hidden="1"/>
    </xf>
    <xf numFmtId="0" fontId="43" fillId="35" borderId="22" xfId="0" applyFont="1" applyFill="1" applyBorder="1" applyAlignment="1" applyProtection="1">
      <alignment horizontal="left" vertical="center"/>
      <protection hidden="1"/>
    </xf>
    <xf numFmtId="0" fontId="0" fillId="0" borderId="0" xfId="0" applyFont="1" applyProtection="1">
      <protection hidden="1"/>
    </xf>
    <xf numFmtId="0" fontId="43" fillId="0" borderId="0" xfId="0" applyFont="1" applyFill="1" applyBorder="1" applyAlignment="1" applyProtection="1">
      <alignment vertical="center"/>
      <protection hidden="1"/>
    </xf>
    <xf numFmtId="0" fontId="43" fillId="0" borderId="0" xfId="0" applyFont="1" applyFill="1" applyBorder="1" applyAlignment="1" applyProtection="1">
      <alignment horizontal="right" vertical="center"/>
      <protection hidden="1"/>
    </xf>
    <xf numFmtId="11" fontId="43" fillId="0" borderId="5" xfId="0" applyNumberFormat="1" applyFont="1" applyFill="1" applyBorder="1" applyAlignment="1" applyProtection="1">
      <alignment horizontal="right" vertical="center" wrapText="1"/>
      <protection hidden="1"/>
    </xf>
    <xf numFmtId="11" fontId="8" fillId="0" borderId="4" xfId="73" applyNumberFormat="1" applyFont="1" applyFill="1" applyBorder="1" applyAlignment="1" applyProtection="1">
      <alignment horizontal="center" vertical="center"/>
      <protection hidden="1"/>
    </xf>
    <xf numFmtId="3" fontId="8" fillId="0" borderId="4" xfId="73" applyNumberFormat="1" applyFont="1" applyFill="1" applyBorder="1" applyAlignment="1" applyProtection="1">
      <alignment horizontal="center" vertical="center"/>
      <protection hidden="1"/>
    </xf>
    <xf numFmtId="3" fontId="8" fillId="0" borderId="5" xfId="73" applyNumberFormat="1" applyFont="1" applyFill="1" applyBorder="1" applyAlignment="1" applyProtection="1">
      <alignment horizontal="center" vertical="center"/>
      <protection hidden="1"/>
    </xf>
    <xf numFmtId="3" fontId="8" fillId="0" borderId="6" xfId="73" applyNumberFormat="1" applyFont="1" applyFill="1" applyBorder="1" applyAlignment="1" applyProtection="1">
      <alignment horizontal="center" vertical="center"/>
      <protection hidden="1"/>
    </xf>
    <xf numFmtId="11" fontId="43" fillId="0" borderId="8" xfId="0" applyNumberFormat="1" applyFont="1" applyFill="1" applyBorder="1" applyAlignment="1" applyProtection="1">
      <alignment horizontal="right" vertical="center" wrapText="1"/>
      <protection hidden="1"/>
    </xf>
    <xf numFmtId="11" fontId="8" fillId="0" borderId="7" xfId="73" applyNumberFormat="1" applyFont="1" applyFill="1" applyBorder="1" applyAlignment="1" applyProtection="1">
      <alignment horizontal="center" vertical="center"/>
      <protection hidden="1"/>
    </xf>
    <xf numFmtId="3" fontId="8" fillId="0" borderId="7" xfId="73" applyNumberFormat="1" applyFont="1" applyFill="1" applyBorder="1" applyAlignment="1" applyProtection="1">
      <alignment horizontal="center" vertical="center"/>
      <protection hidden="1"/>
    </xf>
    <xf numFmtId="3" fontId="8" fillId="0" borderId="8" xfId="73" applyNumberFormat="1" applyFont="1" applyFill="1" applyBorder="1" applyAlignment="1" applyProtection="1">
      <alignment horizontal="center" vertical="center"/>
      <protection hidden="1"/>
    </xf>
    <xf numFmtId="3" fontId="8" fillId="0" borderId="9" xfId="73" applyNumberFormat="1" applyFont="1" applyFill="1" applyBorder="1" applyAlignment="1" applyProtection="1">
      <alignment horizontal="center" vertical="center"/>
      <protection hidden="1"/>
    </xf>
    <xf numFmtId="11" fontId="43" fillId="0" borderId="11" xfId="0" applyNumberFormat="1" applyFont="1" applyFill="1" applyBorder="1" applyAlignment="1" applyProtection="1">
      <alignment horizontal="right" vertical="center" wrapText="1"/>
      <protection hidden="1"/>
    </xf>
    <xf numFmtId="11" fontId="8" fillId="0" borderId="10" xfId="73" applyNumberFormat="1" applyFont="1" applyFill="1" applyBorder="1" applyAlignment="1" applyProtection="1">
      <alignment horizontal="center" vertical="center"/>
      <protection hidden="1"/>
    </xf>
    <xf numFmtId="3" fontId="8" fillId="0" borderId="10" xfId="73" applyNumberFormat="1" applyFont="1" applyFill="1" applyBorder="1" applyAlignment="1" applyProtection="1">
      <alignment horizontal="center" vertical="center"/>
      <protection hidden="1"/>
    </xf>
    <xf numFmtId="3" fontId="8" fillId="0" borderId="11" xfId="73" applyNumberFormat="1" applyFont="1" applyFill="1" applyBorder="1" applyAlignment="1" applyProtection="1">
      <alignment horizontal="center" vertical="center"/>
      <protection hidden="1"/>
    </xf>
    <xf numFmtId="3" fontId="8" fillId="0" borderId="12" xfId="73" applyNumberFormat="1" applyFont="1" applyFill="1" applyBorder="1" applyAlignment="1" applyProtection="1">
      <alignment horizontal="center" vertical="center"/>
      <protection hidden="1"/>
    </xf>
    <xf numFmtId="165" fontId="43" fillId="34" borderId="18" xfId="69" applyNumberFormat="1" applyFont="1" applyFill="1" applyBorder="1" applyAlignment="1" applyProtection="1">
      <alignment vertical="center"/>
    </xf>
    <xf numFmtId="165" fontId="43" fillId="35" borderId="18" xfId="69" applyNumberFormat="1" applyFont="1" applyFill="1" applyBorder="1" applyAlignment="1" applyProtection="1">
      <alignment vertical="center"/>
    </xf>
    <xf numFmtId="0" fontId="0" fillId="0" borderId="0" xfId="0" applyAlignment="1">
      <alignment horizontal="left" vertical="top" wrapText="1"/>
    </xf>
    <xf numFmtId="0" fontId="0" fillId="0" borderId="0" xfId="0" applyAlignment="1">
      <alignment vertical="top" wrapText="1"/>
    </xf>
    <xf numFmtId="0" fontId="3" fillId="0" borderId="3" xfId="0" applyFont="1" applyBorder="1" applyAlignment="1" applyProtection="1">
      <alignment horizontal="right" vertical="top" wrapText="1"/>
    </xf>
    <xf numFmtId="0" fontId="43" fillId="0" borderId="3" xfId="0" applyFont="1" applyBorder="1" applyAlignment="1" applyProtection="1">
      <alignment horizontal="right" vertical="top" wrapText="1"/>
    </xf>
    <xf numFmtId="0" fontId="19" fillId="0" borderId="26" xfId="0" applyFont="1" applyFill="1" applyBorder="1" applyAlignment="1" applyProtection="1">
      <alignment horizontal="center"/>
    </xf>
    <xf numFmtId="0" fontId="19" fillId="0" borderId="25" xfId="0" applyFont="1" applyFill="1" applyBorder="1" applyAlignment="1" applyProtection="1">
      <alignment horizontal="center"/>
    </xf>
    <xf numFmtId="0" fontId="19" fillId="0" borderId="27" xfId="0" applyFont="1" applyFill="1" applyBorder="1" applyAlignment="1" applyProtection="1">
      <alignment horizontal="center"/>
    </xf>
    <xf numFmtId="0" fontId="44" fillId="0" borderId="26" xfId="0" applyFont="1" applyBorder="1" applyAlignment="1" applyProtection="1">
      <alignment horizontal="center" vertical="center"/>
    </xf>
    <xf numFmtId="0" fontId="44" fillId="0" borderId="25" xfId="0" applyFont="1" applyBorder="1" applyAlignment="1" applyProtection="1">
      <alignment horizontal="center" vertical="center"/>
    </xf>
    <xf numFmtId="0" fontId="44" fillId="0" borderId="27" xfId="0" applyFont="1" applyBorder="1" applyAlignment="1" applyProtection="1">
      <alignment horizontal="center" vertical="center"/>
    </xf>
    <xf numFmtId="0" fontId="9" fillId="33" borderId="59" xfId="0" applyFont="1" applyFill="1" applyBorder="1" applyAlignment="1" applyProtection="1">
      <alignment horizontal="left"/>
      <protection locked="0"/>
    </xf>
    <xf numFmtId="0" fontId="9" fillId="33" borderId="60" xfId="0" applyFont="1" applyFill="1" applyBorder="1" applyAlignment="1" applyProtection="1">
      <alignment horizontal="left"/>
      <protection locked="0"/>
    </xf>
    <xf numFmtId="0" fontId="19" fillId="0" borderId="26" xfId="0" applyFont="1" applyFill="1" applyBorder="1" applyAlignment="1" applyProtection="1">
      <alignment horizontal="center"/>
      <protection hidden="1"/>
    </xf>
    <xf numFmtId="0" fontId="19" fillId="0" borderId="25" xfId="0" applyFont="1" applyFill="1" applyBorder="1" applyAlignment="1" applyProtection="1">
      <alignment horizontal="center"/>
      <protection hidden="1"/>
    </xf>
    <xf numFmtId="0" fontId="19" fillId="0" borderId="27" xfId="0" applyFont="1" applyFill="1" applyBorder="1" applyAlignment="1" applyProtection="1">
      <alignment horizontal="center"/>
      <protection hidden="1"/>
    </xf>
    <xf numFmtId="0" fontId="44" fillId="0" borderId="26" xfId="0" applyFont="1" applyBorder="1" applyAlignment="1" applyProtection="1">
      <alignment horizontal="center" vertical="center"/>
      <protection hidden="1"/>
    </xf>
    <xf numFmtId="0" fontId="44" fillId="0" borderId="25" xfId="0" applyFont="1" applyBorder="1" applyAlignment="1" applyProtection="1">
      <alignment horizontal="center" vertical="center"/>
      <protection hidden="1"/>
    </xf>
    <xf numFmtId="0" fontId="44" fillId="0" borderId="27" xfId="0" applyFont="1" applyBorder="1" applyAlignment="1" applyProtection="1">
      <alignment horizontal="center" vertical="center"/>
      <protection hidden="1"/>
    </xf>
    <xf numFmtId="0" fontId="0" fillId="36" borderId="24" xfId="0" applyFill="1" applyBorder="1" applyAlignment="1" applyProtection="1">
      <alignment horizontal="center" vertical="center" textRotation="90"/>
    </xf>
    <xf numFmtId="0" fontId="0" fillId="36" borderId="28" xfId="0" applyFont="1" applyFill="1" applyBorder="1" applyAlignment="1" applyProtection="1">
      <alignment horizontal="center" vertical="center" textRotation="90"/>
    </xf>
    <xf numFmtId="0" fontId="0" fillId="36" borderId="29" xfId="0" applyFont="1" applyFill="1" applyBorder="1" applyAlignment="1" applyProtection="1">
      <alignment horizontal="center" vertical="center" textRotation="90"/>
    </xf>
    <xf numFmtId="0" fontId="0" fillId="37" borderId="24" xfId="0" applyFill="1" applyBorder="1" applyAlignment="1" applyProtection="1">
      <alignment horizontal="center" vertical="center" textRotation="90"/>
    </xf>
    <xf numFmtId="0" fontId="0" fillId="37" borderId="28" xfId="0" applyFont="1" applyFill="1" applyBorder="1" applyAlignment="1" applyProtection="1">
      <alignment horizontal="center" vertical="center" textRotation="90"/>
    </xf>
    <xf numFmtId="0" fontId="0" fillId="37" borderId="29" xfId="0" applyFont="1" applyFill="1" applyBorder="1" applyAlignment="1" applyProtection="1">
      <alignment horizontal="center" vertical="center" textRotation="90"/>
    </xf>
    <xf numFmtId="0" fontId="0" fillId="38" borderId="24" xfId="0" applyFill="1" applyBorder="1" applyAlignment="1" applyProtection="1">
      <alignment horizontal="center" vertical="center" textRotation="90"/>
    </xf>
    <xf numFmtId="0" fontId="0" fillId="38" borderId="28" xfId="0" applyFont="1" applyFill="1" applyBorder="1" applyAlignment="1" applyProtection="1">
      <alignment horizontal="center" vertical="center" textRotation="90"/>
    </xf>
    <xf numFmtId="0" fontId="0" fillId="38" borderId="29" xfId="0" applyFont="1" applyFill="1" applyBorder="1" applyAlignment="1" applyProtection="1">
      <alignment horizontal="center" vertical="center" textRotation="90"/>
    </xf>
    <xf numFmtId="0" fontId="1" fillId="0" borderId="30" xfId="0" applyFont="1" applyBorder="1" applyAlignment="1" applyProtection="1">
      <alignment horizontal="left" vertical="center" wrapText="1"/>
    </xf>
    <xf numFmtId="0" fontId="1" fillId="0" borderId="23" xfId="0" applyFont="1" applyBorder="1" applyAlignment="1" applyProtection="1">
      <alignment horizontal="left" vertical="center" wrapText="1"/>
    </xf>
    <xf numFmtId="0" fontId="1" fillId="0" borderId="31" xfId="0" applyFont="1" applyBorder="1" applyAlignment="1" applyProtection="1">
      <alignment horizontal="left" vertical="center" wrapText="1"/>
    </xf>
    <xf numFmtId="0" fontId="0" fillId="39" borderId="24" xfId="0" applyFill="1" applyBorder="1" applyAlignment="1" applyProtection="1">
      <alignment horizontal="center" vertical="center" textRotation="90"/>
    </xf>
    <xf numFmtId="0" fontId="0" fillId="39" borderId="28" xfId="0" applyFont="1" applyFill="1" applyBorder="1" applyAlignment="1" applyProtection="1">
      <alignment horizontal="center" vertical="center" textRotation="90"/>
    </xf>
    <xf numFmtId="0" fontId="0" fillId="39" borderId="29" xfId="0" applyFont="1" applyFill="1" applyBorder="1" applyAlignment="1" applyProtection="1">
      <alignment horizontal="center" vertical="center" textRotation="90"/>
    </xf>
    <xf numFmtId="0" fontId="0" fillId="0" borderId="24" xfId="0" applyFont="1" applyBorder="1" applyAlignment="1" applyProtection="1">
      <alignment horizontal="center" vertical="center" textRotation="90"/>
    </xf>
    <xf numFmtId="0" fontId="0" fillId="0" borderId="28" xfId="0" applyFont="1" applyBorder="1" applyAlignment="1" applyProtection="1">
      <alignment horizontal="center" vertical="center" textRotation="90"/>
    </xf>
    <xf numFmtId="0" fontId="0" fillId="0" borderId="29" xfId="0" applyFont="1" applyBorder="1" applyAlignment="1" applyProtection="1">
      <alignment horizontal="center" vertical="center" textRotation="90"/>
    </xf>
    <xf numFmtId="0" fontId="0" fillId="0" borderId="1" xfId="0" applyFont="1" applyFill="1" applyBorder="1" applyAlignment="1" applyProtection="1">
      <alignment horizontal="left" vertical="center"/>
      <protection hidden="1"/>
    </xf>
    <xf numFmtId="0" fontId="0" fillId="0" borderId="2" xfId="0" applyFont="1" applyFill="1" applyBorder="1" applyAlignment="1" applyProtection="1">
      <alignment horizontal="left" vertical="center"/>
      <protection hidden="1"/>
    </xf>
    <xf numFmtId="0" fontId="0" fillId="0" borderId="22" xfId="0" applyFont="1" applyFill="1" applyBorder="1" applyAlignment="1" applyProtection="1">
      <alignment horizontal="left" vertical="center"/>
      <protection hidden="1"/>
    </xf>
    <xf numFmtId="0" fontId="43" fillId="0" borderId="24" xfId="0" applyFont="1" applyBorder="1" applyAlignment="1" applyProtection="1">
      <alignment horizontal="right" vertical="top" wrapText="1"/>
    </xf>
    <xf numFmtId="0" fontId="43" fillId="0" borderId="29" xfId="0" applyFont="1" applyBorder="1" applyAlignment="1" applyProtection="1">
      <alignment horizontal="right" vertical="top" wrapText="1"/>
    </xf>
    <xf numFmtId="0" fontId="3" fillId="0" borderId="1" xfId="0" applyFont="1" applyBorder="1" applyAlignment="1" applyProtection="1">
      <alignment horizontal="left" vertical="top" wrapText="1"/>
    </xf>
    <xf numFmtId="0" fontId="3" fillId="0" borderId="2" xfId="0" applyFont="1" applyBorder="1" applyAlignment="1" applyProtection="1">
      <alignment horizontal="left" vertical="top" wrapText="1"/>
    </xf>
    <xf numFmtId="0" fontId="3" fillId="0" borderId="22" xfId="0" applyFont="1" applyBorder="1" applyAlignment="1" applyProtection="1">
      <alignment horizontal="left" vertical="top" wrapText="1"/>
    </xf>
    <xf numFmtId="0" fontId="3" fillId="0" borderId="29" xfId="0" applyFont="1" applyBorder="1" applyAlignment="1" applyProtection="1">
      <alignment horizontal="right" vertical="top" wrapText="1"/>
    </xf>
    <xf numFmtId="0" fontId="45" fillId="0" borderId="2" xfId="0" applyFont="1" applyFill="1" applyBorder="1" applyAlignment="1" applyProtection="1">
      <alignment horizontal="left" vertical="center" wrapText="1"/>
    </xf>
    <xf numFmtId="0" fontId="45" fillId="0" borderId="22" xfId="0" applyFont="1" applyFill="1" applyBorder="1" applyAlignment="1" applyProtection="1">
      <alignment horizontal="left" vertical="center" wrapText="1"/>
    </xf>
    <xf numFmtId="0" fontId="3" fillId="33" borderId="32" xfId="0" applyFont="1" applyFill="1" applyBorder="1" applyAlignment="1" applyProtection="1">
      <alignment horizontal="left" vertical="center"/>
      <protection locked="0"/>
    </xf>
    <xf numFmtId="0" fontId="3" fillId="33" borderId="33" xfId="0" applyFont="1" applyFill="1" applyBorder="1" applyAlignment="1" applyProtection="1">
      <alignment horizontal="left" vertical="center"/>
      <protection locked="0"/>
    </xf>
    <xf numFmtId="0" fontId="3" fillId="33" borderId="34" xfId="0" applyFont="1" applyFill="1" applyBorder="1" applyAlignment="1" applyProtection="1">
      <alignment horizontal="left" vertical="center"/>
      <protection locked="0"/>
    </xf>
    <xf numFmtId="3" fontId="19" fillId="34" borderId="3" xfId="73" applyNumberFormat="1" applyFont="1" applyFill="1" applyBorder="1" applyAlignment="1">
      <alignment horizontal="center"/>
    </xf>
    <xf numFmtId="0" fontId="19" fillId="35" borderId="22" xfId="73" applyFont="1" applyFill="1" applyBorder="1" applyAlignment="1">
      <alignment horizontal="center"/>
    </xf>
    <xf numFmtId="0" fontId="19" fillId="35" borderId="3" xfId="73" applyFont="1" applyFill="1" applyBorder="1" applyAlignment="1">
      <alignment horizontal="center"/>
    </xf>
    <xf numFmtId="0" fontId="46" fillId="0" borderId="0" xfId="73" applyFont="1" applyBorder="1" applyAlignment="1">
      <alignment horizontal="left" vertical="top" wrapText="1"/>
    </xf>
  </cellXfs>
  <cellStyles count="89">
    <cellStyle name="20% - Akzent1 2" xfId="1"/>
    <cellStyle name="20% - Akzent1 3" xfId="2"/>
    <cellStyle name="20% - Akzent2 2" xfId="3"/>
    <cellStyle name="20% - Akzent2 3" xfId="4"/>
    <cellStyle name="20% - Akzent3 2" xfId="5"/>
    <cellStyle name="20% - Akzent3 3" xfId="6"/>
    <cellStyle name="20% - Akzent4 2" xfId="7"/>
    <cellStyle name="20% - Akzent4 3" xfId="8"/>
    <cellStyle name="20% - Akzent5 2" xfId="9"/>
    <cellStyle name="20% - Akzent5 3" xfId="10"/>
    <cellStyle name="20% - Akzent6 2" xfId="11"/>
    <cellStyle name="20% - Akzent6 3" xfId="12"/>
    <cellStyle name="40% - Akzent1 2" xfId="13"/>
    <cellStyle name="40% - Akzent1 3" xfId="14"/>
    <cellStyle name="40% - Akzent2 2" xfId="15"/>
    <cellStyle name="40% - Akzent2 3" xfId="16"/>
    <cellStyle name="40% - Akzent3 2" xfId="17"/>
    <cellStyle name="40% - Akzent3 3" xfId="18"/>
    <cellStyle name="40% - Akzent4 2" xfId="19"/>
    <cellStyle name="40% - Akzent4 3" xfId="20"/>
    <cellStyle name="40% - Akzent5 2" xfId="21"/>
    <cellStyle name="40% - Akzent5 3" xfId="22"/>
    <cellStyle name="40% - Akzent6 2" xfId="23"/>
    <cellStyle name="40% - Akzent6 3" xfId="24"/>
    <cellStyle name="60% - Akzent1 2" xfId="25"/>
    <cellStyle name="60% - Akzent1 3" xfId="26"/>
    <cellStyle name="60% - Akzent2 2" xfId="27"/>
    <cellStyle name="60% - Akzent2 3" xfId="28"/>
    <cellStyle name="60% - Akzent3 2" xfId="29"/>
    <cellStyle name="60% - Akzent3 3" xfId="30"/>
    <cellStyle name="60% - Akzent4 2" xfId="31"/>
    <cellStyle name="60% - Akzent4 3" xfId="32"/>
    <cellStyle name="60% - Akzent5 2" xfId="33"/>
    <cellStyle name="60% - Akzent5 3" xfId="34"/>
    <cellStyle name="60% - Akzent6 2" xfId="35"/>
    <cellStyle name="60% - Akzent6 3" xfId="36"/>
    <cellStyle name="Akzent1 2" xfId="37"/>
    <cellStyle name="Akzent1 3" xfId="38"/>
    <cellStyle name="Akzent2 2" xfId="39"/>
    <cellStyle name="Akzent2 3" xfId="40"/>
    <cellStyle name="Akzent3 2" xfId="41"/>
    <cellStyle name="Akzent3 3" xfId="42"/>
    <cellStyle name="Akzent4 2" xfId="43"/>
    <cellStyle name="Akzent4 3" xfId="44"/>
    <cellStyle name="Akzent5 2" xfId="45"/>
    <cellStyle name="Akzent5 3" xfId="46"/>
    <cellStyle name="Akzent6 2" xfId="47"/>
    <cellStyle name="Akzent6 3" xfId="48"/>
    <cellStyle name="Ausgabe 2" xfId="49"/>
    <cellStyle name="Ausgabe 3" xfId="50"/>
    <cellStyle name="Berechnung 2" xfId="51"/>
    <cellStyle name="Berechnung 3" xfId="52"/>
    <cellStyle name="Eingabe 2" xfId="53"/>
    <cellStyle name="Eingabe 3" xfId="54"/>
    <cellStyle name="Ergebnis 2" xfId="55"/>
    <cellStyle name="Ergebnis 3" xfId="56"/>
    <cellStyle name="Erklärender Text 2" xfId="57"/>
    <cellStyle name="Erklärender Text 3" xfId="58"/>
    <cellStyle name="Gut 2" xfId="59"/>
    <cellStyle name="Gut 3" xfId="60"/>
    <cellStyle name="Neutral 2" xfId="61"/>
    <cellStyle name="Neutral 3" xfId="62"/>
    <cellStyle name="Normal" xfId="0" builtinId="0"/>
    <cellStyle name="Notiz 2" xfId="63"/>
    <cellStyle name="Notiz 3" xfId="64"/>
    <cellStyle name="Notiz 4" xfId="65"/>
    <cellStyle name="Notiz 5" xfId="66"/>
    <cellStyle name="Notiz 6" xfId="67"/>
    <cellStyle name="Notiz 7" xfId="68"/>
    <cellStyle name="Pourcentage" xfId="69" builtinId="5"/>
    <cellStyle name="Schlecht 2" xfId="70"/>
    <cellStyle name="Schlecht 3" xfId="71"/>
    <cellStyle name="Standard 2" xfId="72"/>
    <cellStyle name="Standard 3" xfId="73"/>
    <cellStyle name="Titre" xfId="74" builtinId="15" customBuiltin="1"/>
    <cellStyle name="Überschrift 1 2" xfId="75"/>
    <cellStyle name="Überschrift 1 3" xfId="76"/>
    <cellStyle name="Überschrift 2 2" xfId="77"/>
    <cellStyle name="Überschrift 2 3" xfId="78"/>
    <cellStyle name="Überschrift 3 2" xfId="79"/>
    <cellStyle name="Überschrift 3 3" xfId="80"/>
    <cellStyle name="Überschrift 4 2" xfId="81"/>
    <cellStyle name="Überschrift 4 3" xfId="82"/>
    <cellStyle name="Verknüpfte Zelle 2" xfId="83"/>
    <cellStyle name="Verknüpfte Zelle 3" xfId="84"/>
    <cellStyle name="Warnender Text 2" xfId="85"/>
    <cellStyle name="Warnender Text 3" xfId="86"/>
    <cellStyle name="Zelle überprüfen 2" xfId="87"/>
    <cellStyle name="Zelle überprüfen 3" xfId="88"/>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tabSelected="1" view="pageLayout" topLeftCell="A4" zoomScaleNormal="100" workbookViewId="0"/>
  </sheetViews>
  <sheetFormatPr baseColWidth="10" defaultRowHeight="12.75" x14ac:dyDescent="0.2"/>
  <cols>
    <col min="1" max="1" width="3.7109375" customWidth="1"/>
    <col min="8" max="8" width="9.28515625" customWidth="1"/>
  </cols>
  <sheetData>
    <row r="1" spans="1:10" ht="23.25" x14ac:dyDescent="0.2">
      <c r="A1" s="55" t="s">
        <v>59</v>
      </c>
      <c r="B1" s="2"/>
      <c r="C1" s="3"/>
      <c r="D1" s="3"/>
      <c r="E1" s="1"/>
      <c r="F1" s="6"/>
      <c r="G1" s="4"/>
      <c r="H1" s="5"/>
      <c r="I1" s="4"/>
      <c r="J1" s="6"/>
    </row>
    <row r="2" spans="1:10" x14ac:dyDescent="0.2">
      <c r="A2" s="46"/>
      <c r="B2" s="2"/>
      <c r="C2" s="3"/>
      <c r="D2" s="3"/>
      <c r="E2" s="1"/>
      <c r="F2" s="6"/>
      <c r="G2" s="4"/>
      <c r="H2" s="5"/>
      <c r="I2" s="4"/>
      <c r="J2" s="6"/>
    </row>
    <row r="3" spans="1:10" s="51" customFormat="1" ht="45" customHeight="1" x14ac:dyDescent="0.2">
      <c r="A3" s="185" t="s">
        <v>63</v>
      </c>
      <c r="B3" s="185"/>
      <c r="C3" s="185"/>
      <c r="D3" s="185"/>
      <c r="E3" s="185"/>
      <c r="F3" s="185"/>
      <c r="G3" s="185"/>
      <c r="H3" s="185"/>
      <c r="I3" s="47"/>
      <c r="J3" s="47"/>
    </row>
    <row r="4" spans="1:10" x14ac:dyDescent="0.2">
      <c r="A4" s="48"/>
      <c r="B4" s="48"/>
      <c r="C4" s="48"/>
      <c r="D4" s="48"/>
      <c r="E4" s="48"/>
      <c r="F4" s="48"/>
      <c r="G4" s="48"/>
      <c r="H4" s="48"/>
      <c r="I4" s="48"/>
      <c r="J4" s="48"/>
    </row>
    <row r="5" spans="1:10" x14ac:dyDescent="0.2">
      <c r="A5" s="54" t="s">
        <v>55</v>
      </c>
      <c r="B5" s="48"/>
      <c r="C5" s="48"/>
      <c r="D5" s="48"/>
      <c r="E5" s="48"/>
      <c r="F5" s="48"/>
      <c r="G5" s="48"/>
      <c r="H5" s="48"/>
      <c r="I5" s="48"/>
      <c r="J5" s="48"/>
    </row>
    <row r="6" spans="1:10" ht="30" customHeight="1" x14ac:dyDescent="0.2">
      <c r="A6" s="50" t="s">
        <v>60</v>
      </c>
      <c r="B6" s="185" t="s">
        <v>64</v>
      </c>
      <c r="C6" s="185"/>
      <c r="D6" s="185"/>
      <c r="E6" s="185"/>
      <c r="F6" s="185"/>
      <c r="G6" s="185"/>
      <c r="H6" s="185"/>
      <c r="I6" s="49"/>
      <c r="J6" s="49"/>
    </row>
    <row r="7" spans="1:10" ht="30" customHeight="1" x14ac:dyDescent="0.2">
      <c r="A7" s="50" t="s">
        <v>61</v>
      </c>
      <c r="B7" s="185" t="s">
        <v>56</v>
      </c>
      <c r="C7" s="185"/>
      <c r="D7" s="185"/>
      <c r="E7" s="185"/>
      <c r="F7" s="185"/>
      <c r="G7" s="185"/>
      <c r="H7" s="185"/>
      <c r="I7" s="49"/>
      <c r="J7" s="49"/>
    </row>
    <row r="8" spans="1:10" s="53" customFormat="1" ht="69.95" customHeight="1" x14ac:dyDescent="0.2">
      <c r="A8" s="50" t="s">
        <v>62</v>
      </c>
      <c r="B8" s="186" t="s">
        <v>65</v>
      </c>
      <c r="C8" s="186"/>
      <c r="D8" s="186"/>
      <c r="E8" s="186"/>
      <c r="F8" s="186"/>
      <c r="G8" s="186"/>
      <c r="H8" s="186"/>
      <c r="I8" s="47"/>
      <c r="J8" s="47"/>
    </row>
    <row r="9" spans="1:10" x14ac:dyDescent="0.2">
      <c r="A9" s="48"/>
      <c r="B9" s="48"/>
      <c r="C9" s="48"/>
      <c r="D9" s="48"/>
      <c r="E9" s="48"/>
      <c r="F9" s="48"/>
      <c r="G9" s="48"/>
      <c r="H9" s="48"/>
      <c r="I9" s="48"/>
      <c r="J9" s="48"/>
    </row>
    <row r="10" spans="1:10" x14ac:dyDescent="0.2">
      <c r="A10" s="54" t="s">
        <v>57</v>
      </c>
      <c r="B10" s="48"/>
      <c r="C10" s="48"/>
      <c r="D10" s="48"/>
      <c r="E10" s="48"/>
      <c r="F10" s="48"/>
      <c r="G10" s="48"/>
      <c r="H10" s="48"/>
      <c r="I10" s="48"/>
      <c r="J10" s="48"/>
    </row>
    <row r="11" spans="1:10" ht="30" customHeight="1" x14ac:dyDescent="0.2">
      <c r="A11" s="49" t="s">
        <v>58</v>
      </c>
      <c r="B11" s="185" t="s">
        <v>66</v>
      </c>
      <c r="C11" s="185"/>
      <c r="D11" s="185"/>
      <c r="E11" s="185"/>
      <c r="F11" s="185"/>
      <c r="G11" s="185"/>
      <c r="H11" s="185"/>
      <c r="I11" s="47"/>
      <c r="J11" s="47"/>
    </row>
    <row r="12" spans="1:10" x14ac:dyDescent="0.2">
      <c r="A12" s="48"/>
      <c r="B12" s="47"/>
      <c r="C12" s="47"/>
      <c r="D12" s="47"/>
      <c r="E12" s="47"/>
      <c r="F12" s="47"/>
      <c r="G12" s="47"/>
      <c r="H12" s="47"/>
      <c r="I12" s="47"/>
      <c r="J12" s="47"/>
    </row>
    <row r="13" spans="1:10" x14ac:dyDescent="0.2">
      <c r="A13" s="49"/>
      <c r="B13" s="48"/>
      <c r="C13" s="48"/>
      <c r="D13" s="48"/>
      <c r="E13" s="48"/>
      <c r="F13" s="48"/>
      <c r="G13" s="48"/>
      <c r="H13" s="48"/>
      <c r="I13" s="48"/>
      <c r="J13" s="48"/>
    </row>
    <row r="14" spans="1:10" x14ac:dyDescent="0.2">
      <c r="A14" s="48"/>
      <c r="B14" s="48"/>
      <c r="C14" s="48"/>
      <c r="D14" s="48"/>
      <c r="E14" s="48"/>
      <c r="F14" s="48"/>
      <c r="G14" s="48"/>
      <c r="H14" s="48"/>
      <c r="I14" s="48"/>
      <c r="J14" s="48"/>
    </row>
    <row r="22" spans="6:6" x14ac:dyDescent="0.2">
      <c r="F22" s="52"/>
    </row>
    <row r="23" spans="6:6" x14ac:dyDescent="0.2">
      <c r="F23" s="52"/>
    </row>
  </sheetData>
  <sheetProtection password="CADA" sheet="1" objects="1" scenarios="1" selectLockedCells="1"/>
  <mergeCells count="5">
    <mergeCell ref="A3:H3"/>
    <mergeCell ref="B6:H6"/>
    <mergeCell ref="B7:H7"/>
    <mergeCell ref="B8:H8"/>
    <mergeCell ref="B11:H11"/>
  </mergeCells>
  <pageMargins left="0.98958333333333337" right="1" top="0.98958333333333337" bottom="0.78740157499999996" header="0.39583333333333331" footer="0.61458333333333337"/>
  <pageSetup paperSize="9" orientation="portrait" r:id="rId1"/>
  <headerFooter>
    <oddHeader>&amp;L&amp;"Arial,Fett"&amp;8ASTRA 89004  &amp;"Arial,Standard"I  Management von Naturgefahren auf den Nationalstrassen&amp;R&amp;8Formular Investitionskosten</oddHeader>
    <oddFooter>&amp;L&amp;8Ausgabe 2014  I  V1.10&amp;R&amp;8&amp;P</oddFooter>
  </headerFooter>
  <ignoredErrors>
    <ignoredError sqref="A6:A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2"/>
  <sheetViews>
    <sheetView showGridLines="0" view="pageLayout" topLeftCell="A58" zoomScale="80" zoomScaleNormal="80" zoomScalePageLayoutView="80" workbookViewId="0"/>
  </sheetViews>
  <sheetFormatPr baseColWidth="10" defaultRowHeight="12.75" x14ac:dyDescent="0.2"/>
  <cols>
    <col min="1" max="1" width="4.28515625" style="103" customWidth="1"/>
    <col min="2" max="2" width="12.85546875" style="102" customWidth="1"/>
    <col min="3" max="3" width="13" style="102" customWidth="1"/>
    <col min="4" max="4" width="12.85546875" style="102" customWidth="1"/>
    <col min="5" max="5" width="13" style="102" customWidth="1"/>
    <col min="6" max="6" width="13.140625" style="102" customWidth="1"/>
    <col min="7" max="10" width="12.85546875" style="102" customWidth="1"/>
    <col min="11" max="11" width="4.42578125" style="102" customWidth="1"/>
    <col min="12" max="12" width="12.85546875" style="102" customWidth="1"/>
    <col min="13" max="13" width="13" style="102" customWidth="1"/>
    <col min="14" max="14" width="12.85546875" style="102" customWidth="1"/>
    <col min="15" max="15" width="13" style="102" customWidth="1"/>
    <col min="16" max="16" width="13.28515625" style="102" customWidth="1"/>
    <col min="17" max="20" width="12.85546875" style="102" customWidth="1"/>
    <col min="21" max="16384" width="11.42578125" style="102"/>
  </cols>
  <sheetData>
    <row r="1" spans="1:20" ht="15" x14ac:dyDescent="0.2">
      <c r="A1" s="101" t="s">
        <v>54</v>
      </c>
      <c r="F1" s="63" t="s">
        <v>40</v>
      </c>
      <c r="G1" s="102" t="s">
        <v>67</v>
      </c>
      <c r="H1" s="195"/>
      <c r="I1" s="195"/>
      <c r="J1" s="195"/>
      <c r="K1" s="101" t="s">
        <v>54</v>
      </c>
    </row>
    <row r="2" spans="1:20" ht="15" x14ac:dyDescent="0.2">
      <c r="A2" s="101"/>
      <c r="F2" s="133"/>
      <c r="G2" s="102" t="s">
        <v>68</v>
      </c>
      <c r="H2" s="196"/>
      <c r="I2" s="196"/>
      <c r="J2" s="196"/>
      <c r="K2" s="101"/>
    </row>
    <row r="3" spans="1:20" ht="15" x14ac:dyDescent="0.2">
      <c r="A3" s="101"/>
      <c r="F3" s="133"/>
      <c r="G3" s="102" t="s">
        <v>69</v>
      </c>
      <c r="H3" s="196"/>
      <c r="I3" s="196"/>
      <c r="J3" s="196"/>
      <c r="K3" s="101"/>
    </row>
    <row r="4" spans="1:20" ht="7.5" customHeight="1" thickBot="1" x14ac:dyDescent="0.25">
      <c r="K4" s="103"/>
    </row>
    <row r="5" spans="1:20" x14ac:dyDescent="0.2">
      <c r="A5" s="218" t="s">
        <v>18</v>
      </c>
      <c r="B5" s="104" t="s">
        <v>35</v>
      </c>
      <c r="C5" s="108"/>
      <c r="D5" s="109"/>
      <c r="E5" s="109"/>
      <c r="F5" s="232" t="s">
        <v>39</v>
      </c>
      <c r="G5" s="233"/>
      <c r="H5" s="233"/>
      <c r="I5" s="233"/>
      <c r="J5" s="234"/>
      <c r="K5" s="218" t="s">
        <v>18</v>
      </c>
      <c r="L5" s="104" t="s">
        <v>35</v>
      </c>
      <c r="M5" s="108"/>
      <c r="N5" s="109"/>
      <c r="O5" s="109"/>
      <c r="P5" s="221" t="str">
        <f>F5</f>
        <v>Prozessraum</v>
      </c>
      <c r="Q5" s="222"/>
      <c r="R5" s="222"/>
      <c r="S5" s="222"/>
      <c r="T5" s="223"/>
    </row>
    <row r="6" spans="1:20" x14ac:dyDescent="0.2">
      <c r="A6" s="219"/>
      <c r="B6" s="224" t="s">
        <v>9</v>
      </c>
      <c r="C6" s="226" t="s">
        <v>0</v>
      </c>
      <c r="D6" s="227"/>
      <c r="E6" s="227"/>
      <c r="F6" s="228"/>
      <c r="G6" s="187" t="s">
        <v>48</v>
      </c>
      <c r="H6" s="187" t="s">
        <v>49</v>
      </c>
      <c r="I6" s="187" t="s">
        <v>50</v>
      </c>
      <c r="J6" s="188" t="s">
        <v>51</v>
      </c>
      <c r="K6" s="219"/>
      <c r="L6" s="224" t="s">
        <v>9</v>
      </c>
      <c r="M6" s="226" t="s">
        <v>0</v>
      </c>
      <c r="N6" s="227"/>
      <c r="O6" s="227"/>
      <c r="P6" s="228"/>
      <c r="Q6" s="229" t="s">
        <v>48</v>
      </c>
      <c r="R6" s="229" t="s">
        <v>49</v>
      </c>
      <c r="S6" s="229" t="s">
        <v>50</v>
      </c>
      <c r="T6" s="225" t="s">
        <v>51</v>
      </c>
    </row>
    <row r="7" spans="1:20" ht="53.25" customHeight="1" x14ac:dyDescent="0.2">
      <c r="A7" s="219"/>
      <c r="B7" s="225"/>
      <c r="C7" s="132" t="s">
        <v>11</v>
      </c>
      <c r="D7" s="132" t="s">
        <v>12</v>
      </c>
      <c r="E7" s="132" t="s">
        <v>13</v>
      </c>
      <c r="F7" s="132" t="s">
        <v>70</v>
      </c>
      <c r="G7" s="187"/>
      <c r="H7" s="187"/>
      <c r="I7" s="187"/>
      <c r="J7" s="188"/>
      <c r="K7" s="219"/>
      <c r="L7" s="225"/>
      <c r="M7" s="132" t="s">
        <v>11</v>
      </c>
      <c r="N7" s="132" t="s">
        <v>12</v>
      </c>
      <c r="O7" s="132" t="s">
        <v>13</v>
      </c>
      <c r="P7" s="132" t="s">
        <v>70</v>
      </c>
      <c r="Q7" s="187"/>
      <c r="R7" s="187"/>
      <c r="S7" s="187"/>
      <c r="T7" s="188"/>
    </row>
    <row r="8" spans="1:20" x14ac:dyDescent="0.2">
      <c r="A8" s="219"/>
      <c r="B8" s="105" t="s">
        <v>32</v>
      </c>
      <c r="C8" s="64"/>
      <c r="D8" s="65"/>
      <c r="E8" s="65"/>
      <c r="F8" s="66"/>
      <c r="G8" s="67"/>
      <c r="H8" s="68"/>
      <c r="I8" s="68"/>
      <c r="J8" s="68"/>
      <c r="K8" s="219"/>
      <c r="L8" s="105" t="s">
        <v>32</v>
      </c>
      <c r="M8" s="168">
        <f>C8</f>
        <v>0</v>
      </c>
      <c r="N8" s="169">
        <f t="shared" ref="N8:T12" si="0">D8</f>
        <v>0</v>
      </c>
      <c r="O8" s="169">
        <f t="shared" si="0"/>
        <v>0</v>
      </c>
      <c r="P8" s="170">
        <f t="shared" si="0"/>
        <v>0</v>
      </c>
      <c r="Q8" s="171">
        <f t="shared" si="0"/>
        <v>0</v>
      </c>
      <c r="R8" s="172">
        <f t="shared" si="0"/>
        <v>0</v>
      </c>
      <c r="S8" s="172">
        <f t="shared" si="0"/>
        <v>0</v>
      </c>
      <c r="T8" s="172">
        <f t="shared" si="0"/>
        <v>0</v>
      </c>
    </row>
    <row r="9" spans="1:20" x14ac:dyDescent="0.2">
      <c r="A9" s="219"/>
      <c r="B9" s="106">
        <v>30</v>
      </c>
      <c r="C9" s="69"/>
      <c r="D9" s="70"/>
      <c r="E9" s="70"/>
      <c r="F9" s="71"/>
      <c r="G9" s="72"/>
      <c r="H9" s="73"/>
      <c r="I9" s="73"/>
      <c r="J9" s="73"/>
      <c r="K9" s="219"/>
      <c r="L9" s="106">
        <v>30</v>
      </c>
      <c r="M9" s="173">
        <f>C9</f>
        <v>0</v>
      </c>
      <c r="N9" s="174">
        <f t="shared" si="0"/>
        <v>0</v>
      </c>
      <c r="O9" s="174">
        <f t="shared" si="0"/>
        <v>0</v>
      </c>
      <c r="P9" s="175">
        <f t="shared" si="0"/>
        <v>0</v>
      </c>
      <c r="Q9" s="176">
        <f t="shared" si="0"/>
        <v>0</v>
      </c>
      <c r="R9" s="177">
        <f t="shared" si="0"/>
        <v>0</v>
      </c>
      <c r="S9" s="177">
        <f t="shared" si="0"/>
        <v>0</v>
      </c>
      <c r="T9" s="177">
        <f t="shared" si="0"/>
        <v>0</v>
      </c>
    </row>
    <row r="10" spans="1:20" x14ac:dyDescent="0.2">
      <c r="A10" s="219"/>
      <c r="B10" s="106">
        <v>100</v>
      </c>
      <c r="C10" s="69"/>
      <c r="D10" s="70"/>
      <c r="E10" s="70"/>
      <c r="F10" s="71"/>
      <c r="G10" s="72"/>
      <c r="H10" s="73"/>
      <c r="I10" s="73"/>
      <c r="J10" s="73"/>
      <c r="K10" s="219"/>
      <c r="L10" s="106">
        <v>100</v>
      </c>
      <c r="M10" s="173">
        <f>C10</f>
        <v>0</v>
      </c>
      <c r="N10" s="174">
        <f t="shared" si="0"/>
        <v>0</v>
      </c>
      <c r="O10" s="174">
        <f t="shared" si="0"/>
        <v>0</v>
      </c>
      <c r="P10" s="175">
        <f t="shared" si="0"/>
        <v>0</v>
      </c>
      <c r="Q10" s="176">
        <f t="shared" si="0"/>
        <v>0</v>
      </c>
      <c r="R10" s="177">
        <f t="shared" si="0"/>
        <v>0</v>
      </c>
      <c r="S10" s="177">
        <f t="shared" si="0"/>
        <v>0</v>
      </c>
      <c r="T10" s="177">
        <f t="shared" si="0"/>
        <v>0</v>
      </c>
    </row>
    <row r="11" spans="1:20" x14ac:dyDescent="0.2">
      <c r="A11" s="219"/>
      <c r="B11" s="106">
        <v>300</v>
      </c>
      <c r="C11" s="69"/>
      <c r="D11" s="70"/>
      <c r="E11" s="70"/>
      <c r="F11" s="71"/>
      <c r="G11" s="72"/>
      <c r="H11" s="73"/>
      <c r="I11" s="73"/>
      <c r="J11" s="73"/>
      <c r="K11" s="219"/>
      <c r="L11" s="106">
        <v>300</v>
      </c>
      <c r="M11" s="173">
        <f>C11</f>
        <v>0</v>
      </c>
      <c r="N11" s="174">
        <f t="shared" si="0"/>
        <v>0</v>
      </c>
      <c r="O11" s="174">
        <f t="shared" si="0"/>
        <v>0</v>
      </c>
      <c r="P11" s="175">
        <f t="shared" si="0"/>
        <v>0</v>
      </c>
      <c r="Q11" s="176">
        <f t="shared" si="0"/>
        <v>0</v>
      </c>
      <c r="R11" s="177">
        <f t="shared" si="0"/>
        <v>0</v>
      </c>
      <c r="S11" s="177">
        <f t="shared" si="0"/>
        <v>0</v>
      </c>
      <c r="T11" s="177">
        <f t="shared" si="0"/>
        <v>0</v>
      </c>
    </row>
    <row r="12" spans="1:20" x14ac:dyDescent="0.2">
      <c r="A12" s="220"/>
      <c r="B12" s="107" t="s">
        <v>1</v>
      </c>
      <c r="C12" s="74"/>
      <c r="D12" s="75"/>
      <c r="E12" s="75"/>
      <c r="F12" s="76"/>
      <c r="G12" s="77"/>
      <c r="H12" s="78"/>
      <c r="I12" s="78"/>
      <c r="J12" s="78"/>
      <c r="K12" s="220"/>
      <c r="L12" s="107" t="s">
        <v>1</v>
      </c>
      <c r="M12" s="178">
        <f>C12</f>
        <v>0</v>
      </c>
      <c r="N12" s="179">
        <f t="shared" si="0"/>
        <v>0</v>
      </c>
      <c r="O12" s="179">
        <f t="shared" si="0"/>
        <v>0</v>
      </c>
      <c r="P12" s="180">
        <f t="shared" si="0"/>
        <v>0</v>
      </c>
      <c r="Q12" s="181">
        <f t="shared" si="0"/>
        <v>0</v>
      </c>
      <c r="R12" s="182">
        <f t="shared" si="0"/>
        <v>0</v>
      </c>
      <c r="S12" s="182">
        <f t="shared" si="0"/>
        <v>0</v>
      </c>
      <c r="T12" s="182">
        <f t="shared" si="0"/>
        <v>0</v>
      </c>
    </row>
    <row r="13" spans="1:20" ht="26.25" customHeight="1" x14ac:dyDescent="0.2">
      <c r="A13" s="218" t="s">
        <v>19</v>
      </c>
      <c r="B13" s="104" t="s">
        <v>14</v>
      </c>
      <c r="C13" s="230" t="s">
        <v>71</v>
      </c>
      <c r="D13" s="230"/>
      <c r="E13" s="230"/>
      <c r="F13" s="230"/>
      <c r="G13" s="230"/>
      <c r="H13" s="230"/>
      <c r="I13" s="230"/>
      <c r="J13" s="231"/>
      <c r="K13" s="218" t="s">
        <v>19</v>
      </c>
      <c r="L13" s="104" t="s">
        <v>14</v>
      </c>
      <c r="M13" s="230" t="s">
        <v>38</v>
      </c>
      <c r="N13" s="230"/>
      <c r="O13" s="230"/>
      <c r="P13" s="230"/>
      <c r="Q13" s="230"/>
      <c r="R13" s="230"/>
      <c r="S13" s="230"/>
      <c r="T13" s="231"/>
    </row>
    <row r="14" spans="1:20" x14ac:dyDescent="0.2">
      <c r="A14" s="219"/>
      <c r="B14" s="79" t="s">
        <v>5</v>
      </c>
      <c r="C14" s="80"/>
      <c r="D14" s="80"/>
      <c r="E14" s="81">
        <v>30</v>
      </c>
      <c r="F14" s="82" t="s">
        <v>6</v>
      </c>
      <c r="G14" s="82"/>
      <c r="H14" s="83"/>
      <c r="I14" s="84"/>
      <c r="J14" s="85"/>
      <c r="K14" s="219"/>
      <c r="L14" s="79" t="s">
        <v>5</v>
      </c>
      <c r="M14" s="80"/>
      <c r="N14" s="80"/>
      <c r="O14" s="110">
        <v>80</v>
      </c>
      <c r="P14" s="82" t="s">
        <v>6</v>
      </c>
      <c r="Q14" s="82"/>
      <c r="R14" s="83"/>
      <c r="S14" s="84"/>
      <c r="T14" s="85"/>
    </row>
    <row r="15" spans="1:20" ht="15.75" x14ac:dyDescent="0.2">
      <c r="A15" s="219"/>
      <c r="B15" s="79" t="s">
        <v>10</v>
      </c>
      <c r="C15" s="82"/>
      <c r="D15" s="82"/>
      <c r="E15" s="87">
        <v>0</v>
      </c>
      <c r="F15" s="82" t="s">
        <v>33</v>
      </c>
      <c r="G15" s="82"/>
      <c r="H15" s="86"/>
      <c r="I15" s="84"/>
      <c r="J15" s="85"/>
      <c r="K15" s="219"/>
      <c r="L15" s="79" t="s">
        <v>10</v>
      </c>
      <c r="M15" s="82"/>
      <c r="N15" s="82"/>
      <c r="O15" s="111">
        <v>0</v>
      </c>
      <c r="P15" s="82" t="s">
        <v>33</v>
      </c>
      <c r="Q15" s="82"/>
      <c r="R15" s="86"/>
      <c r="S15" s="84"/>
      <c r="T15" s="85"/>
    </row>
    <row r="16" spans="1:20" ht="15.75" x14ac:dyDescent="0.2">
      <c r="A16" s="219"/>
      <c r="B16" s="79" t="s">
        <v>34</v>
      </c>
      <c r="C16" s="82"/>
      <c r="D16" s="82"/>
      <c r="E16" s="87">
        <v>0.02</v>
      </c>
      <c r="F16" s="82" t="s">
        <v>33</v>
      </c>
      <c r="G16" s="82"/>
      <c r="H16" s="86"/>
      <c r="I16" s="84"/>
      <c r="J16" s="85"/>
      <c r="K16" s="219"/>
      <c r="L16" s="79" t="s">
        <v>34</v>
      </c>
      <c r="M16" s="82"/>
      <c r="N16" s="82"/>
      <c r="O16" s="111">
        <v>0.01</v>
      </c>
      <c r="P16" s="82" t="s">
        <v>33</v>
      </c>
      <c r="Q16" s="82"/>
      <c r="R16" s="86"/>
      <c r="S16" s="84"/>
      <c r="T16" s="85"/>
    </row>
    <row r="17" spans="1:20" x14ac:dyDescent="0.2">
      <c r="A17" s="220"/>
      <c r="B17" s="88" t="s">
        <v>2</v>
      </c>
      <c r="C17" s="89"/>
      <c r="D17" s="89"/>
      <c r="E17" s="183">
        <v>0.02</v>
      </c>
      <c r="F17" s="89" t="s">
        <v>4</v>
      </c>
      <c r="G17" s="89"/>
      <c r="H17" s="90"/>
      <c r="I17" s="91"/>
      <c r="J17" s="92"/>
      <c r="K17" s="220"/>
      <c r="L17" s="88" t="s">
        <v>2</v>
      </c>
      <c r="M17" s="89"/>
      <c r="N17" s="89"/>
      <c r="O17" s="184">
        <v>0.02</v>
      </c>
      <c r="P17" s="89" t="s">
        <v>4</v>
      </c>
      <c r="Q17" s="89"/>
      <c r="R17" s="90"/>
      <c r="S17" s="91"/>
      <c r="T17" s="92"/>
    </row>
    <row r="18" spans="1:20" ht="3" customHeight="1" x14ac:dyDescent="0.2">
      <c r="A18" s="112"/>
      <c r="B18" s="93"/>
      <c r="C18" s="93"/>
      <c r="D18" s="93"/>
      <c r="E18" s="94"/>
      <c r="F18" s="93"/>
      <c r="G18" s="93"/>
      <c r="H18" s="95"/>
      <c r="I18" s="96"/>
      <c r="J18" s="97"/>
      <c r="K18" s="112"/>
      <c r="L18" s="93"/>
      <c r="M18" s="93"/>
      <c r="N18" s="93"/>
      <c r="O18" s="94"/>
      <c r="P18" s="93"/>
      <c r="Q18" s="93"/>
      <c r="R18" s="95"/>
      <c r="S18" s="96"/>
      <c r="T18" s="97"/>
    </row>
    <row r="19" spans="1:20" ht="14.25" customHeight="1" x14ac:dyDescent="0.2">
      <c r="A19" s="215" t="s">
        <v>23</v>
      </c>
      <c r="B19" s="98" t="s">
        <v>23</v>
      </c>
      <c r="C19" s="99"/>
      <c r="D19" s="100"/>
      <c r="E19" s="189" t="s">
        <v>24</v>
      </c>
      <c r="F19" s="190"/>
      <c r="G19" s="191"/>
      <c r="H19" s="192" t="s">
        <v>25</v>
      </c>
      <c r="I19" s="193"/>
      <c r="J19" s="194"/>
      <c r="K19" s="215" t="s">
        <v>23</v>
      </c>
      <c r="L19" s="98" t="s">
        <v>23</v>
      </c>
      <c r="M19" s="99"/>
      <c r="N19" s="100"/>
      <c r="O19" s="189" t="s">
        <v>24</v>
      </c>
      <c r="P19" s="190"/>
      <c r="Q19" s="191"/>
      <c r="R19" s="192" t="s">
        <v>25</v>
      </c>
      <c r="S19" s="193"/>
      <c r="T19" s="194"/>
    </row>
    <row r="20" spans="1:20" ht="14.25" customHeight="1" x14ac:dyDescent="0.2">
      <c r="A20" s="216"/>
      <c r="B20" s="113"/>
      <c r="C20" s="114"/>
      <c r="D20" s="115" t="s">
        <v>36</v>
      </c>
      <c r="E20" s="116" t="s">
        <v>47</v>
      </c>
      <c r="F20" s="114"/>
      <c r="G20" s="117" t="s">
        <v>17</v>
      </c>
      <c r="H20" s="116" t="s">
        <v>47</v>
      </c>
      <c r="I20" s="114"/>
      <c r="J20" s="118" t="s">
        <v>17</v>
      </c>
      <c r="K20" s="216"/>
      <c r="L20" s="113"/>
      <c r="M20" s="114"/>
      <c r="N20" s="115" t="s">
        <v>36</v>
      </c>
      <c r="O20" s="116" t="s">
        <v>47</v>
      </c>
      <c r="Q20" s="117" t="s">
        <v>17</v>
      </c>
      <c r="R20" s="116" t="s">
        <v>47</v>
      </c>
      <c r="S20" s="114"/>
      <c r="T20" s="118" t="s">
        <v>17</v>
      </c>
    </row>
    <row r="21" spans="1:20" ht="14.25" customHeight="1" x14ac:dyDescent="0.2">
      <c r="A21" s="216"/>
      <c r="B21" s="113"/>
      <c r="C21" s="114"/>
      <c r="D21" s="119" t="s">
        <v>8</v>
      </c>
      <c r="E21" s="138">
        <v>1</v>
      </c>
      <c r="F21" s="139">
        <v>0</v>
      </c>
      <c r="G21" s="140" t="s">
        <v>7</v>
      </c>
      <c r="H21" s="141">
        <v>1</v>
      </c>
      <c r="I21" s="142">
        <f>$J$8*(1-H21)</f>
        <v>0</v>
      </c>
      <c r="J21" s="143" t="s">
        <v>7</v>
      </c>
      <c r="K21" s="216"/>
      <c r="L21" s="113"/>
      <c r="M21" s="114"/>
      <c r="N21" s="119" t="s">
        <v>8</v>
      </c>
      <c r="O21" s="138">
        <v>1</v>
      </c>
      <c r="P21" s="139">
        <v>0</v>
      </c>
      <c r="Q21" s="140" t="s">
        <v>7</v>
      </c>
      <c r="R21" s="141">
        <v>1</v>
      </c>
      <c r="S21" s="142">
        <f>$T$8*(1-R21)</f>
        <v>0</v>
      </c>
      <c r="T21" s="143" t="s">
        <v>7</v>
      </c>
    </row>
    <row r="22" spans="1:20" ht="14.25" customHeight="1" x14ac:dyDescent="0.2">
      <c r="A22" s="216"/>
      <c r="B22" s="113"/>
      <c r="C22" s="114"/>
      <c r="D22" s="121">
        <v>30</v>
      </c>
      <c r="E22" s="138">
        <v>0</v>
      </c>
      <c r="F22" s="139">
        <f>J$9</f>
        <v>0</v>
      </c>
      <c r="G22" s="140" t="s">
        <v>7</v>
      </c>
      <c r="H22" s="141">
        <v>0.5</v>
      </c>
      <c r="I22" s="142">
        <f>$J$9*(1-H22)</f>
        <v>0</v>
      </c>
      <c r="J22" s="143" t="s">
        <v>7</v>
      </c>
      <c r="K22" s="216"/>
      <c r="L22" s="113"/>
      <c r="M22" s="114"/>
      <c r="N22" s="121">
        <v>30</v>
      </c>
      <c r="O22" s="138">
        <v>0</v>
      </c>
      <c r="P22" s="139">
        <f>T$9</f>
        <v>0</v>
      </c>
      <c r="Q22" s="140" t="s">
        <v>7</v>
      </c>
      <c r="R22" s="141">
        <v>0.5</v>
      </c>
      <c r="S22" s="142">
        <f>$T$9*(1-R22)</f>
        <v>0</v>
      </c>
      <c r="T22" s="143" t="s">
        <v>7</v>
      </c>
    </row>
    <row r="23" spans="1:20" ht="14.25" customHeight="1" x14ac:dyDescent="0.2">
      <c r="A23" s="216"/>
      <c r="B23" s="113"/>
      <c r="C23" s="114"/>
      <c r="D23" s="93">
        <v>100</v>
      </c>
      <c r="E23" s="138">
        <v>0</v>
      </c>
      <c r="F23" s="139">
        <f>J$10</f>
        <v>0</v>
      </c>
      <c r="G23" s="140" t="s">
        <v>7</v>
      </c>
      <c r="H23" s="141">
        <v>0.1</v>
      </c>
      <c r="I23" s="142">
        <f>$J$10*(1-H23)</f>
        <v>0</v>
      </c>
      <c r="J23" s="143" t="s">
        <v>7</v>
      </c>
      <c r="K23" s="216"/>
      <c r="L23" s="113"/>
      <c r="M23" s="114"/>
      <c r="N23" s="93">
        <v>100</v>
      </c>
      <c r="O23" s="138">
        <v>0</v>
      </c>
      <c r="P23" s="139">
        <f>T$10</f>
        <v>0</v>
      </c>
      <c r="Q23" s="140" t="s">
        <v>7</v>
      </c>
      <c r="R23" s="141">
        <v>0.1</v>
      </c>
      <c r="S23" s="142">
        <f>$T$10*(1-R23)</f>
        <v>0</v>
      </c>
      <c r="T23" s="143" t="s">
        <v>7</v>
      </c>
    </row>
    <row r="24" spans="1:20" ht="14.25" customHeight="1" x14ac:dyDescent="0.2">
      <c r="A24" s="216"/>
      <c r="B24" s="113"/>
      <c r="C24" s="114"/>
      <c r="D24" s="93">
        <v>300</v>
      </c>
      <c r="E24" s="138">
        <v>0</v>
      </c>
      <c r="F24" s="139">
        <f>J$11</f>
        <v>0</v>
      </c>
      <c r="G24" s="140" t="s">
        <v>7</v>
      </c>
      <c r="H24" s="141">
        <v>0</v>
      </c>
      <c r="I24" s="142">
        <f>$J$11*(1-H24)</f>
        <v>0</v>
      </c>
      <c r="J24" s="143" t="s">
        <v>7</v>
      </c>
      <c r="K24" s="216"/>
      <c r="L24" s="113"/>
      <c r="M24" s="114"/>
      <c r="N24" s="93">
        <v>300</v>
      </c>
      <c r="O24" s="138">
        <v>0</v>
      </c>
      <c r="P24" s="139">
        <f>T$11</f>
        <v>0</v>
      </c>
      <c r="Q24" s="140" t="s">
        <v>7</v>
      </c>
      <c r="R24" s="141">
        <v>0</v>
      </c>
      <c r="S24" s="142">
        <f>$T$11*(1-R24)</f>
        <v>0</v>
      </c>
      <c r="T24" s="143" t="s">
        <v>7</v>
      </c>
    </row>
    <row r="25" spans="1:20" ht="14.25" customHeight="1" x14ac:dyDescent="0.2">
      <c r="A25" s="216"/>
      <c r="B25" s="122" t="s">
        <v>15</v>
      </c>
      <c r="C25" s="114"/>
      <c r="D25" s="114"/>
      <c r="E25" s="144"/>
      <c r="F25" s="145">
        <f>SUM(F21:F24)</f>
        <v>0</v>
      </c>
      <c r="G25" s="140" t="s">
        <v>7</v>
      </c>
      <c r="H25" s="146"/>
      <c r="I25" s="145">
        <f>SUM(I21:I24)</f>
        <v>0</v>
      </c>
      <c r="J25" s="143" t="s">
        <v>7</v>
      </c>
      <c r="K25" s="216"/>
      <c r="L25" s="122" t="s">
        <v>15</v>
      </c>
      <c r="M25" s="114"/>
      <c r="N25" s="114"/>
      <c r="O25" s="144"/>
      <c r="P25" s="145">
        <f>SUM(P21:P24)</f>
        <v>0</v>
      </c>
      <c r="Q25" s="140" t="s">
        <v>7</v>
      </c>
      <c r="R25" s="146"/>
      <c r="S25" s="145">
        <f>SUM(S21:S24)</f>
        <v>0</v>
      </c>
      <c r="T25" s="143" t="s">
        <v>7</v>
      </c>
    </row>
    <row r="26" spans="1:20" ht="6" customHeight="1" x14ac:dyDescent="0.2">
      <c r="A26" s="216"/>
      <c r="B26" s="123"/>
      <c r="C26" s="93"/>
      <c r="D26" s="114"/>
      <c r="E26" s="144"/>
      <c r="F26" s="147"/>
      <c r="G26" s="148"/>
      <c r="H26" s="146"/>
      <c r="I26" s="149"/>
      <c r="J26" s="143"/>
      <c r="K26" s="216"/>
      <c r="L26" s="123"/>
      <c r="M26" s="93"/>
      <c r="N26" s="114"/>
      <c r="O26" s="144"/>
      <c r="P26" s="147"/>
      <c r="Q26" s="148"/>
      <c r="R26" s="146"/>
      <c r="S26" s="149"/>
      <c r="T26" s="143"/>
    </row>
    <row r="27" spans="1:20" ht="14.25" customHeight="1" x14ac:dyDescent="0.2">
      <c r="A27" s="216"/>
      <c r="B27" s="123" t="s">
        <v>10</v>
      </c>
      <c r="C27" s="93"/>
      <c r="D27" s="114"/>
      <c r="E27" s="144"/>
      <c r="F27" s="149">
        <f>F33*E$15</f>
        <v>0</v>
      </c>
      <c r="G27" s="140" t="s">
        <v>7</v>
      </c>
      <c r="H27" s="146"/>
      <c r="I27" s="149">
        <f>$E$15*I33</f>
        <v>0</v>
      </c>
      <c r="J27" s="140" t="s">
        <v>7</v>
      </c>
      <c r="K27" s="216"/>
      <c r="L27" s="123" t="s">
        <v>10</v>
      </c>
      <c r="M27" s="93"/>
      <c r="N27" s="114"/>
      <c r="O27" s="144"/>
      <c r="P27" s="149">
        <f>P33*O$15</f>
        <v>0</v>
      </c>
      <c r="Q27" s="140" t="s">
        <v>7</v>
      </c>
      <c r="R27" s="146"/>
      <c r="S27" s="149">
        <f>$O$15*S33</f>
        <v>0</v>
      </c>
      <c r="T27" s="140" t="s">
        <v>7</v>
      </c>
    </row>
    <row r="28" spans="1:20" ht="14.25" customHeight="1" x14ac:dyDescent="0.2">
      <c r="A28" s="216"/>
      <c r="B28" s="123" t="s">
        <v>34</v>
      </c>
      <c r="C28" s="93"/>
      <c r="D28" s="114"/>
      <c r="E28" s="144"/>
      <c r="F28" s="149">
        <f>F33*E$16</f>
        <v>0</v>
      </c>
      <c r="G28" s="140" t="s">
        <v>7</v>
      </c>
      <c r="H28" s="146"/>
      <c r="I28" s="149">
        <f>E$16*I33</f>
        <v>0</v>
      </c>
      <c r="J28" s="140" t="s">
        <v>7</v>
      </c>
      <c r="K28" s="216"/>
      <c r="L28" s="123" t="s">
        <v>34</v>
      </c>
      <c r="M28" s="93"/>
      <c r="N28" s="114"/>
      <c r="O28" s="144"/>
      <c r="P28" s="149">
        <f>P33*O$16</f>
        <v>0</v>
      </c>
      <c r="Q28" s="140" t="s">
        <v>7</v>
      </c>
      <c r="R28" s="146"/>
      <c r="S28" s="149">
        <f>O$16*S33</f>
        <v>0</v>
      </c>
      <c r="T28" s="140" t="s">
        <v>7</v>
      </c>
    </row>
    <row r="29" spans="1:20" ht="6" customHeight="1" x14ac:dyDescent="0.2">
      <c r="A29" s="216"/>
      <c r="B29" s="123"/>
      <c r="C29" s="93"/>
      <c r="D29" s="114"/>
      <c r="E29" s="144"/>
      <c r="F29" s="147"/>
      <c r="G29" s="148"/>
      <c r="H29" s="146"/>
      <c r="I29" s="149"/>
      <c r="J29" s="143"/>
      <c r="K29" s="216"/>
      <c r="L29" s="123"/>
      <c r="M29" s="93"/>
      <c r="N29" s="114"/>
      <c r="O29" s="144"/>
      <c r="P29" s="147"/>
      <c r="Q29" s="148"/>
      <c r="R29" s="146"/>
      <c r="S29" s="149"/>
      <c r="T29" s="143"/>
    </row>
    <row r="30" spans="1:20" ht="14.25" customHeight="1" x14ac:dyDescent="0.2">
      <c r="A30" s="216"/>
      <c r="B30" s="116" t="s">
        <v>16</v>
      </c>
      <c r="C30" s="114"/>
      <c r="D30" s="114"/>
      <c r="E30" s="144"/>
      <c r="F30" s="149">
        <f>J$12-$F25</f>
        <v>0</v>
      </c>
      <c r="G30" s="140" t="s">
        <v>7</v>
      </c>
      <c r="H30" s="150"/>
      <c r="I30" s="149">
        <f>$J$12-I25</f>
        <v>0</v>
      </c>
      <c r="J30" s="143" t="s">
        <v>7</v>
      </c>
      <c r="K30" s="216"/>
      <c r="L30" s="116" t="s">
        <v>16</v>
      </c>
      <c r="M30" s="114"/>
      <c r="N30" s="114"/>
      <c r="O30" s="144"/>
      <c r="P30" s="149">
        <f>$T$12-$P25</f>
        <v>0</v>
      </c>
      <c r="Q30" s="140" t="s">
        <v>7</v>
      </c>
      <c r="R30" s="150"/>
      <c r="S30" s="149">
        <f>$T$12-S25</f>
        <v>0</v>
      </c>
      <c r="T30" s="143" t="s">
        <v>7</v>
      </c>
    </row>
    <row r="31" spans="1:20" ht="14.25" customHeight="1" x14ac:dyDescent="0.2">
      <c r="A31" s="216"/>
      <c r="B31" s="116" t="s">
        <v>37</v>
      </c>
      <c r="C31" s="114"/>
      <c r="D31" s="114"/>
      <c r="E31" s="151"/>
      <c r="F31" s="149">
        <f>$F27+$F28+($F33/$E$14)+($F33*$E$17/2)</f>
        <v>0</v>
      </c>
      <c r="G31" s="140" t="s">
        <v>7</v>
      </c>
      <c r="H31" s="150"/>
      <c r="I31" s="149">
        <f>I28+I27+(I33/E$14)+(I33*E$17/2)</f>
        <v>0</v>
      </c>
      <c r="J31" s="143" t="s">
        <v>7</v>
      </c>
      <c r="K31" s="216"/>
      <c r="L31" s="116" t="s">
        <v>37</v>
      </c>
      <c r="M31" s="114"/>
      <c r="N31" s="114"/>
      <c r="O31" s="151"/>
      <c r="P31" s="149">
        <f>$P27+$P28+($P33/$O$14)+($P33*$O$17/2)</f>
        <v>0</v>
      </c>
      <c r="Q31" s="140" t="s">
        <v>7</v>
      </c>
      <c r="R31" s="150"/>
      <c r="S31" s="149">
        <f>S28+S27+(S33/O$14)+(S33*O$17/2)</f>
        <v>0</v>
      </c>
      <c r="T31" s="143" t="s">
        <v>7</v>
      </c>
    </row>
    <row r="32" spans="1:20" ht="6" customHeight="1" x14ac:dyDescent="0.2">
      <c r="A32" s="216"/>
      <c r="B32" s="123"/>
      <c r="C32" s="93"/>
      <c r="D32" s="114"/>
      <c r="E32" s="144"/>
      <c r="F32" s="147"/>
      <c r="G32" s="148"/>
      <c r="H32" s="146"/>
      <c r="I32" s="149"/>
      <c r="J32" s="143"/>
      <c r="K32" s="216"/>
      <c r="L32" s="123"/>
      <c r="M32" s="93"/>
      <c r="N32" s="114"/>
      <c r="O32" s="144"/>
      <c r="P32" s="147"/>
      <c r="Q32" s="148"/>
      <c r="R32" s="146"/>
      <c r="S32" s="149"/>
      <c r="T32" s="143"/>
    </row>
    <row r="33" spans="1:20" ht="14.25" customHeight="1" x14ac:dyDescent="0.2">
      <c r="A33" s="217"/>
      <c r="B33" s="212" t="s">
        <v>52</v>
      </c>
      <c r="C33" s="213"/>
      <c r="D33" s="214"/>
      <c r="E33" s="152" t="s">
        <v>24</v>
      </c>
      <c r="F33" s="153">
        <f>IF(F25&gt;-1,ROUND((J$12-F25)/(E$16+1/E$14+E$17/2),-3),0)</f>
        <v>0</v>
      </c>
      <c r="G33" s="154" t="s">
        <v>3</v>
      </c>
      <c r="H33" s="152" t="s">
        <v>25</v>
      </c>
      <c r="I33" s="153">
        <f>IF(I25&gt;-1,ROUND(($J$12-I25)/($E$16+1/$E$14+$E$17/2),-3),0)</f>
        <v>0</v>
      </c>
      <c r="J33" s="154" t="s">
        <v>3</v>
      </c>
      <c r="K33" s="217"/>
      <c r="L33" s="212" t="s">
        <v>52</v>
      </c>
      <c r="M33" s="213"/>
      <c r="N33" s="214"/>
      <c r="O33" s="162" t="s">
        <v>24</v>
      </c>
      <c r="P33" s="163">
        <f>IF(P25&gt;-1,ROUND(($J$12-P25)/($O$16+1/$O$14+$O$17/2),-3),0)</f>
        <v>0</v>
      </c>
      <c r="Q33" s="164" t="s">
        <v>3</v>
      </c>
      <c r="R33" s="162" t="s">
        <v>25</v>
      </c>
      <c r="S33" s="163">
        <f>IF(S25&gt;-1,ROUND(($J$12-S25)/($O$16+1/$O$14+$O$17/2),-3),0)</f>
        <v>0</v>
      </c>
      <c r="T33" s="164" t="s">
        <v>3</v>
      </c>
    </row>
    <row r="34" spans="1:20" ht="3" customHeight="1" x14ac:dyDescent="0.2">
      <c r="A34" s="112"/>
      <c r="B34" s="123"/>
      <c r="C34" s="93"/>
      <c r="D34" s="114"/>
      <c r="E34" s="155"/>
      <c r="F34" s="156"/>
      <c r="G34" s="155"/>
      <c r="H34" s="157"/>
      <c r="I34" s="149"/>
      <c r="J34" s="143"/>
      <c r="K34" s="112"/>
      <c r="L34" s="93"/>
      <c r="M34" s="93"/>
      <c r="N34" s="93"/>
      <c r="O34" s="156"/>
      <c r="P34" s="155"/>
      <c r="Q34" s="155"/>
      <c r="R34" s="157"/>
      <c r="S34" s="149"/>
      <c r="T34" s="143"/>
    </row>
    <row r="35" spans="1:20" ht="14.25" customHeight="1" x14ac:dyDescent="0.2">
      <c r="A35" s="203" t="s">
        <v>22</v>
      </c>
      <c r="B35" s="98" t="s">
        <v>22</v>
      </c>
      <c r="C35" s="99"/>
      <c r="D35" s="100"/>
      <c r="E35" s="197" t="s">
        <v>24</v>
      </c>
      <c r="F35" s="198"/>
      <c r="G35" s="199"/>
      <c r="H35" s="200" t="s">
        <v>25</v>
      </c>
      <c r="I35" s="201"/>
      <c r="J35" s="202"/>
      <c r="K35" s="203" t="s">
        <v>22</v>
      </c>
      <c r="L35" s="98" t="s">
        <v>22</v>
      </c>
      <c r="M35" s="99"/>
      <c r="N35" s="100"/>
      <c r="O35" s="197" t="s">
        <v>24</v>
      </c>
      <c r="P35" s="198"/>
      <c r="Q35" s="199"/>
      <c r="R35" s="200" t="s">
        <v>25</v>
      </c>
      <c r="S35" s="201"/>
      <c r="T35" s="202"/>
    </row>
    <row r="36" spans="1:20" ht="14.25" customHeight="1" x14ac:dyDescent="0.2">
      <c r="A36" s="204"/>
      <c r="B36" s="113"/>
      <c r="C36" s="114"/>
      <c r="D36" s="115" t="s">
        <v>36</v>
      </c>
      <c r="E36" s="158" t="s">
        <v>47</v>
      </c>
      <c r="F36" s="159"/>
      <c r="G36" s="160" t="s">
        <v>17</v>
      </c>
      <c r="H36" s="158" t="s">
        <v>47</v>
      </c>
      <c r="I36" s="159"/>
      <c r="J36" s="161" t="s">
        <v>17</v>
      </c>
      <c r="K36" s="204"/>
      <c r="L36" s="113"/>
      <c r="M36" s="114"/>
      <c r="N36" s="115" t="s">
        <v>36</v>
      </c>
      <c r="O36" s="158" t="s">
        <v>47</v>
      </c>
      <c r="P36" s="165"/>
      <c r="Q36" s="160" t="s">
        <v>17</v>
      </c>
      <c r="R36" s="158" t="s">
        <v>47</v>
      </c>
      <c r="S36" s="159"/>
      <c r="T36" s="161" t="s">
        <v>17</v>
      </c>
    </row>
    <row r="37" spans="1:20" ht="14.25" customHeight="1" x14ac:dyDescent="0.2">
      <c r="A37" s="204"/>
      <c r="B37" s="113"/>
      <c r="C37" s="114"/>
      <c r="D37" s="119" t="s">
        <v>8</v>
      </c>
      <c r="E37" s="138">
        <v>1</v>
      </c>
      <c r="F37" s="139">
        <v>0</v>
      </c>
      <c r="G37" s="140" t="s">
        <v>7</v>
      </c>
      <c r="H37" s="141">
        <v>1</v>
      </c>
      <c r="I37" s="142">
        <f>$J$8*(1-H37)</f>
        <v>0</v>
      </c>
      <c r="J37" s="143" t="s">
        <v>7</v>
      </c>
      <c r="K37" s="204"/>
      <c r="L37" s="113"/>
      <c r="M37" s="114"/>
      <c r="N37" s="119" t="s">
        <v>8</v>
      </c>
      <c r="O37" s="138">
        <v>1</v>
      </c>
      <c r="P37" s="139">
        <v>0</v>
      </c>
      <c r="Q37" s="140" t="s">
        <v>7</v>
      </c>
      <c r="R37" s="141">
        <v>1</v>
      </c>
      <c r="S37" s="142">
        <f>$T$8*(1-R37)</f>
        <v>0</v>
      </c>
      <c r="T37" s="143" t="s">
        <v>7</v>
      </c>
    </row>
    <row r="38" spans="1:20" ht="14.25" customHeight="1" x14ac:dyDescent="0.2">
      <c r="A38" s="204"/>
      <c r="B38" s="113"/>
      <c r="C38" s="114"/>
      <c r="D38" s="121">
        <v>30</v>
      </c>
      <c r="E38" s="138">
        <v>1</v>
      </c>
      <c r="F38" s="139">
        <v>0</v>
      </c>
      <c r="G38" s="140" t="s">
        <v>7</v>
      </c>
      <c r="H38" s="141">
        <v>1</v>
      </c>
      <c r="I38" s="142">
        <f>$J$9*(1-H38)</f>
        <v>0</v>
      </c>
      <c r="J38" s="143" t="s">
        <v>7</v>
      </c>
      <c r="K38" s="204"/>
      <c r="L38" s="113"/>
      <c r="M38" s="114"/>
      <c r="N38" s="121">
        <v>30</v>
      </c>
      <c r="O38" s="138">
        <v>1</v>
      </c>
      <c r="P38" s="139">
        <v>0</v>
      </c>
      <c r="Q38" s="140" t="s">
        <v>7</v>
      </c>
      <c r="R38" s="141">
        <v>1</v>
      </c>
      <c r="S38" s="142">
        <f>$T$9*(1-R38)</f>
        <v>0</v>
      </c>
      <c r="T38" s="143" t="s">
        <v>7</v>
      </c>
    </row>
    <row r="39" spans="1:20" ht="14.25" customHeight="1" x14ac:dyDescent="0.2">
      <c r="A39" s="204"/>
      <c r="B39" s="113"/>
      <c r="C39" s="114"/>
      <c r="D39" s="93">
        <v>100</v>
      </c>
      <c r="E39" s="138">
        <v>0</v>
      </c>
      <c r="F39" s="139">
        <f>J$10</f>
        <v>0</v>
      </c>
      <c r="G39" s="140" t="s">
        <v>7</v>
      </c>
      <c r="H39" s="141">
        <v>0.5</v>
      </c>
      <c r="I39" s="142">
        <f>$J$10*(1-H39)</f>
        <v>0</v>
      </c>
      <c r="J39" s="143" t="s">
        <v>7</v>
      </c>
      <c r="K39" s="204"/>
      <c r="L39" s="113"/>
      <c r="M39" s="114"/>
      <c r="N39" s="93">
        <v>100</v>
      </c>
      <c r="O39" s="138">
        <v>0</v>
      </c>
      <c r="P39" s="139">
        <f>T$10</f>
        <v>0</v>
      </c>
      <c r="Q39" s="140" t="s">
        <v>7</v>
      </c>
      <c r="R39" s="141">
        <v>0.5</v>
      </c>
      <c r="S39" s="142">
        <f>$T$10*(1-R39)</f>
        <v>0</v>
      </c>
      <c r="T39" s="143" t="s">
        <v>7</v>
      </c>
    </row>
    <row r="40" spans="1:20" ht="14.25" customHeight="1" x14ac:dyDescent="0.2">
      <c r="A40" s="204"/>
      <c r="B40" s="113"/>
      <c r="C40" s="114"/>
      <c r="D40" s="93">
        <v>300</v>
      </c>
      <c r="E40" s="138">
        <v>0</v>
      </c>
      <c r="F40" s="139">
        <f>J$11</f>
        <v>0</v>
      </c>
      <c r="G40" s="140" t="s">
        <v>7</v>
      </c>
      <c r="H40" s="141">
        <v>0.1</v>
      </c>
      <c r="I40" s="142">
        <f>$J$11*(1-H40)</f>
        <v>0</v>
      </c>
      <c r="J40" s="143" t="s">
        <v>7</v>
      </c>
      <c r="K40" s="204"/>
      <c r="L40" s="113"/>
      <c r="M40" s="114"/>
      <c r="N40" s="93">
        <v>300</v>
      </c>
      <c r="O40" s="138">
        <v>0</v>
      </c>
      <c r="P40" s="139">
        <f>T$11</f>
        <v>0</v>
      </c>
      <c r="Q40" s="140" t="s">
        <v>7</v>
      </c>
      <c r="R40" s="141">
        <v>0.1</v>
      </c>
      <c r="S40" s="142">
        <f>$T$11*(1-R40)</f>
        <v>0</v>
      </c>
      <c r="T40" s="143" t="s">
        <v>7</v>
      </c>
    </row>
    <row r="41" spans="1:20" ht="14.25" customHeight="1" x14ac:dyDescent="0.2">
      <c r="A41" s="204"/>
      <c r="B41" s="122" t="s">
        <v>15</v>
      </c>
      <c r="C41" s="114"/>
      <c r="D41" s="114"/>
      <c r="E41" s="144"/>
      <c r="F41" s="145">
        <f>SUM(F37:F40)</f>
        <v>0</v>
      </c>
      <c r="G41" s="140" t="s">
        <v>7</v>
      </c>
      <c r="H41" s="146"/>
      <c r="I41" s="145">
        <f>SUM(I37:I40)</f>
        <v>0</v>
      </c>
      <c r="J41" s="143" t="s">
        <v>7</v>
      </c>
      <c r="K41" s="204"/>
      <c r="L41" s="122" t="s">
        <v>15</v>
      </c>
      <c r="M41" s="114"/>
      <c r="N41" s="114"/>
      <c r="O41" s="144"/>
      <c r="P41" s="145">
        <f>SUM(P37:P40)</f>
        <v>0</v>
      </c>
      <c r="Q41" s="140" t="s">
        <v>7</v>
      </c>
      <c r="R41" s="146"/>
      <c r="S41" s="145">
        <f>SUM(S37:S40)</f>
        <v>0</v>
      </c>
      <c r="T41" s="143" t="s">
        <v>7</v>
      </c>
    </row>
    <row r="42" spans="1:20" ht="6" customHeight="1" x14ac:dyDescent="0.2">
      <c r="A42" s="204"/>
      <c r="B42" s="123"/>
      <c r="C42" s="93"/>
      <c r="D42" s="114"/>
      <c r="E42" s="144"/>
      <c r="F42" s="147"/>
      <c r="G42" s="148"/>
      <c r="H42" s="146"/>
      <c r="I42" s="149"/>
      <c r="J42" s="143"/>
      <c r="K42" s="204"/>
      <c r="L42" s="123"/>
      <c r="M42" s="93"/>
      <c r="N42" s="114"/>
      <c r="O42" s="144"/>
      <c r="P42" s="147"/>
      <c r="Q42" s="148"/>
      <c r="R42" s="146"/>
      <c r="S42" s="149"/>
      <c r="T42" s="143"/>
    </row>
    <row r="43" spans="1:20" ht="14.25" customHeight="1" x14ac:dyDescent="0.2">
      <c r="A43" s="204"/>
      <c r="B43" s="123" t="s">
        <v>10</v>
      </c>
      <c r="C43" s="93"/>
      <c r="D43" s="114"/>
      <c r="E43" s="144"/>
      <c r="F43" s="149">
        <f>F49*E$15</f>
        <v>0</v>
      </c>
      <c r="G43" s="140" t="s">
        <v>7</v>
      </c>
      <c r="H43" s="146"/>
      <c r="I43" s="149">
        <f>$E$15*I49</f>
        <v>0</v>
      </c>
      <c r="J43" s="140" t="s">
        <v>7</v>
      </c>
      <c r="K43" s="204"/>
      <c r="L43" s="123" t="s">
        <v>10</v>
      </c>
      <c r="M43" s="93"/>
      <c r="N43" s="114"/>
      <c r="O43" s="144"/>
      <c r="P43" s="149">
        <f>P49*O$15</f>
        <v>0</v>
      </c>
      <c r="Q43" s="140" t="s">
        <v>7</v>
      </c>
      <c r="R43" s="146"/>
      <c r="S43" s="149">
        <f>$O$15*S49</f>
        <v>0</v>
      </c>
      <c r="T43" s="140" t="s">
        <v>7</v>
      </c>
    </row>
    <row r="44" spans="1:20" ht="14.25" customHeight="1" x14ac:dyDescent="0.2">
      <c r="A44" s="204"/>
      <c r="B44" s="123" t="s">
        <v>34</v>
      </c>
      <c r="C44" s="93"/>
      <c r="D44" s="114"/>
      <c r="E44" s="144"/>
      <c r="F44" s="149">
        <f>F49*E$16</f>
        <v>0</v>
      </c>
      <c r="G44" s="140" t="s">
        <v>7</v>
      </c>
      <c r="H44" s="146"/>
      <c r="I44" s="149">
        <f>E$16*I49</f>
        <v>0</v>
      </c>
      <c r="J44" s="140" t="s">
        <v>7</v>
      </c>
      <c r="K44" s="204"/>
      <c r="L44" s="123" t="s">
        <v>34</v>
      </c>
      <c r="M44" s="93"/>
      <c r="N44" s="114"/>
      <c r="O44" s="144"/>
      <c r="P44" s="149">
        <f>P49*O$16</f>
        <v>0</v>
      </c>
      <c r="Q44" s="140" t="s">
        <v>7</v>
      </c>
      <c r="R44" s="146"/>
      <c r="S44" s="149">
        <f>O$16*S49</f>
        <v>0</v>
      </c>
      <c r="T44" s="140" t="s">
        <v>7</v>
      </c>
    </row>
    <row r="45" spans="1:20" ht="6" customHeight="1" x14ac:dyDescent="0.2">
      <c r="A45" s="204"/>
      <c r="B45" s="123"/>
      <c r="C45" s="93"/>
      <c r="D45" s="114"/>
      <c r="E45" s="144"/>
      <c r="F45" s="147"/>
      <c r="G45" s="148"/>
      <c r="H45" s="146"/>
      <c r="I45" s="149"/>
      <c r="J45" s="143"/>
      <c r="K45" s="204"/>
      <c r="L45" s="123"/>
      <c r="M45" s="93"/>
      <c r="N45" s="114"/>
      <c r="O45" s="144"/>
      <c r="P45" s="147"/>
      <c r="Q45" s="148"/>
      <c r="R45" s="146"/>
      <c r="S45" s="149"/>
      <c r="T45" s="143"/>
    </row>
    <row r="46" spans="1:20" ht="14.25" customHeight="1" x14ac:dyDescent="0.2">
      <c r="A46" s="204"/>
      <c r="B46" s="116" t="s">
        <v>16</v>
      </c>
      <c r="C46" s="114"/>
      <c r="D46" s="114"/>
      <c r="E46" s="144"/>
      <c r="F46" s="149">
        <f>$J$12-$F41</f>
        <v>0</v>
      </c>
      <c r="G46" s="140" t="s">
        <v>7</v>
      </c>
      <c r="H46" s="150"/>
      <c r="I46" s="149">
        <f>$J$12-I41</f>
        <v>0</v>
      </c>
      <c r="J46" s="143" t="s">
        <v>7</v>
      </c>
      <c r="K46" s="204"/>
      <c r="L46" s="116" t="s">
        <v>16</v>
      </c>
      <c r="M46" s="114"/>
      <c r="N46" s="114"/>
      <c r="O46" s="144"/>
      <c r="P46" s="149">
        <f>$T$12-$P41</f>
        <v>0</v>
      </c>
      <c r="Q46" s="140" t="s">
        <v>7</v>
      </c>
      <c r="R46" s="150"/>
      <c r="S46" s="149">
        <f>$T$12-S41</f>
        <v>0</v>
      </c>
      <c r="T46" s="143" t="s">
        <v>7</v>
      </c>
    </row>
    <row r="47" spans="1:20" ht="14.25" customHeight="1" x14ac:dyDescent="0.2">
      <c r="A47" s="204"/>
      <c r="B47" s="116" t="s">
        <v>37</v>
      </c>
      <c r="C47" s="114"/>
      <c r="D47" s="114"/>
      <c r="E47" s="151"/>
      <c r="F47" s="149">
        <f>$F43+$F44+($F49/$E$14)+($F49*$E$17/2)</f>
        <v>0</v>
      </c>
      <c r="G47" s="140" t="s">
        <v>7</v>
      </c>
      <c r="H47" s="150"/>
      <c r="I47" s="149">
        <f>I44+I43+(I49/E$14)+(I49*E$17/2)</f>
        <v>0</v>
      </c>
      <c r="J47" s="143" t="s">
        <v>7</v>
      </c>
      <c r="K47" s="204"/>
      <c r="L47" s="116" t="s">
        <v>37</v>
      </c>
      <c r="M47" s="114"/>
      <c r="N47" s="114"/>
      <c r="O47" s="151"/>
      <c r="P47" s="149">
        <f>$P43+$P44+($P49/$O$14)+($P49*$O$17/2)</f>
        <v>0</v>
      </c>
      <c r="Q47" s="140" t="s">
        <v>7</v>
      </c>
      <c r="R47" s="150"/>
      <c r="S47" s="149">
        <f>S44+S43+(S49/O$14)+(S49*O$17/2)</f>
        <v>0</v>
      </c>
      <c r="T47" s="143" t="s">
        <v>7</v>
      </c>
    </row>
    <row r="48" spans="1:20" ht="6" customHeight="1" x14ac:dyDescent="0.2">
      <c r="A48" s="204"/>
      <c r="B48" s="123"/>
      <c r="C48" s="93"/>
      <c r="D48" s="114"/>
      <c r="E48" s="144"/>
      <c r="F48" s="147"/>
      <c r="G48" s="148"/>
      <c r="H48" s="146"/>
      <c r="I48" s="149"/>
      <c r="J48" s="143"/>
      <c r="K48" s="204"/>
      <c r="L48" s="123"/>
      <c r="M48" s="93"/>
      <c r="N48" s="114"/>
      <c r="O48" s="144"/>
      <c r="P48" s="147"/>
      <c r="Q48" s="148"/>
      <c r="R48" s="146"/>
      <c r="S48" s="149"/>
      <c r="T48" s="143"/>
    </row>
    <row r="49" spans="1:20" ht="14.25" customHeight="1" x14ac:dyDescent="0.2">
      <c r="A49" s="205"/>
      <c r="B49" s="212" t="s">
        <v>52</v>
      </c>
      <c r="C49" s="213"/>
      <c r="D49" s="214"/>
      <c r="E49" s="152" t="s">
        <v>24</v>
      </c>
      <c r="F49" s="153">
        <f>IF(F41&gt;-1,ROUND(($J$12-F41)/($E$16+1/$E$14+$E$17/2),-3),0)</f>
        <v>0</v>
      </c>
      <c r="G49" s="154" t="s">
        <v>3</v>
      </c>
      <c r="H49" s="152" t="s">
        <v>25</v>
      </c>
      <c r="I49" s="153">
        <f>IF(I41&gt;-1,ROUND(($J$12-I41)/($E$16+1/$E$14+$E$17/2),-3),0)</f>
        <v>0</v>
      </c>
      <c r="J49" s="154" t="s">
        <v>3</v>
      </c>
      <c r="K49" s="205"/>
      <c r="L49" s="212" t="s">
        <v>52</v>
      </c>
      <c r="M49" s="213"/>
      <c r="N49" s="214"/>
      <c r="O49" s="162" t="s">
        <v>24</v>
      </c>
      <c r="P49" s="163">
        <f>IF(P41&gt;-1,ROUND(($J$12-P41)/($O$16+1/$O$14+$O$17/2),-3),0)</f>
        <v>0</v>
      </c>
      <c r="Q49" s="164" t="s">
        <v>3</v>
      </c>
      <c r="R49" s="162" t="s">
        <v>25</v>
      </c>
      <c r="S49" s="163">
        <f>IF(S41&gt;-1,ROUND(($J$12-S41)/($O$16+1/$O$14+$O$17/2),-3),0)</f>
        <v>0</v>
      </c>
      <c r="T49" s="164" t="s">
        <v>3</v>
      </c>
    </row>
    <row r="50" spans="1:20" ht="3" customHeight="1" x14ac:dyDescent="0.2">
      <c r="A50" s="112"/>
      <c r="B50" s="123"/>
      <c r="C50" s="93"/>
      <c r="D50" s="114"/>
      <c r="E50" s="155"/>
      <c r="F50" s="156"/>
      <c r="G50" s="155"/>
      <c r="H50" s="157"/>
      <c r="I50" s="149"/>
      <c r="J50" s="143"/>
      <c r="K50" s="112"/>
      <c r="L50" s="123"/>
      <c r="M50" s="93"/>
      <c r="N50" s="114"/>
      <c r="O50" s="147"/>
      <c r="P50" s="166"/>
      <c r="Q50" s="166"/>
      <c r="R50" s="167"/>
      <c r="S50" s="149"/>
      <c r="T50" s="140"/>
    </row>
    <row r="51" spans="1:20" ht="14.25" customHeight="1" x14ac:dyDescent="0.2">
      <c r="A51" s="206" t="s">
        <v>21</v>
      </c>
      <c r="B51" s="98" t="s">
        <v>21</v>
      </c>
      <c r="C51" s="99"/>
      <c r="D51" s="100"/>
      <c r="E51" s="197" t="s">
        <v>24</v>
      </c>
      <c r="F51" s="198"/>
      <c r="G51" s="199"/>
      <c r="H51" s="200" t="s">
        <v>25</v>
      </c>
      <c r="I51" s="201"/>
      <c r="J51" s="202"/>
      <c r="K51" s="206" t="s">
        <v>21</v>
      </c>
      <c r="L51" s="98" t="s">
        <v>21</v>
      </c>
      <c r="M51" s="99"/>
      <c r="N51" s="100"/>
      <c r="O51" s="197" t="s">
        <v>24</v>
      </c>
      <c r="P51" s="198"/>
      <c r="Q51" s="199"/>
      <c r="R51" s="200" t="s">
        <v>25</v>
      </c>
      <c r="S51" s="201"/>
      <c r="T51" s="202"/>
    </row>
    <row r="52" spans="1:20" ht="14.25" customHeight="1" x14ac:dyDescent="0.2">
      <c r="A52" s="207"/>
      <c r="B52" s="113"/>
      <c r="C52" s="114"/>
      <c r="D52" s="115" t="s">
        <v>36</v>
      </c>
      <c r="E52" s="158" t="s">
        <v>47</v>
      </c>
      <c r="F52" s="159"/>
      <c r="G52" s="160" t="s">
        <v>17</v>
      </c>
      <c r="H52" s="158" t="s">
        <v>47</v>
      </c>
      <c r="I52" s="159"/>
      <c r="J52" s="161" t="s">
        <v>17</v>
      </c>
      <c r="K52" s="207"/>
      <c r="L52" s="113"/>
      <c r="M52" s="114"/>
      <c r="N52" s="115" t="s">
        <v>36</v>
      </c>
      <c r="O52" s="158" t="s">
        <v>47</v>
      </c>
      <c r="P52" s="165"/>
      <c r="Q52" s="160" t="s">
        <v>17</v>
      </c>
      <c r="R52" s="158" t="s">
        <v>47</v>
      </c>
      <c r="S52" s="159"/>
      <c r="T52" s="161" t="s">
        <v>17</v>
      </c>
    </row>
    <row r="53" spans="1:20" ht="14.25" customHeight="1" x14ac:dyDescent="0.2">
      <c r="A53" s="207"/>
      <c r="B53" s="113"/>
      <c r="C53" s="114"/>
      <c r="D53" s="119" t="s">
        <v>8</v>
      </c>
      <c r="E53" s="138">
        <v>1</v>
      </c>
      <c r="F53" s="139">
        <v>0</v>
      </c>
      <c r="G53" s="140" t="s">
        <v>7</v>
      </c>
      <c r="H53" s="141">
        <v>1</v>
      </c>
      <c r="I53" s="142">
        <f>$J$8*(1-H53)</f>
        <v>0</v>
      </c>
      <c r="J53" s="143" t="s">
        <v>7</v>
      </c>
      <c r="K53" s="207"/>
      <c r="L53" s="113"/>
      <c r="M53" s="114"/>
      <c r="N53" s="119" t="s">
        <v>8</v>
      </c>
      <c r="O53" s="138">
        <v>1</v>
      </c>
      <c r="P53" s="139">
        <v>0</v>
      </c>
      <c r="Q53" s="140" t="s">
        <v>7</v>
      </c>
      <c r="R53" s="141">
        <v>1</v>
      </c>
      <c r="S53" s="142">
        <f>$T$8*(1-R53)</f>
        <v>0</v>
      </c>
      <c r="T53" s="143" t="s">
        <v>7</v>
      </c>
    </row>
    <row r="54" spans="1:20" ht="14.25" customHeight="1" x14ac:dyDescent="0.2">
      <c r="A54" s="207"/>
      <c r="B54" s="113"/>
      <c r="C54" s="114"/>
      <c r="D54" s="121">
        <v>30</v>
      </c>
      <c r="E54" s="138">
        <v>1</v>
      </c>
      <c r="F54" s="139">
        <v>0</v>
      </c>
      <c r="G54" s="140" t="s">
        <v>7</v>
      </c>
      <c r="H54" s="141">
        <v>1</v>
      </c>
      <c r="I54" s="142">
        <f>$J$9*(1-H54)</f>
        <v>0</v>
      </c>
      <c r="J54" s="143" t="s">
        <v>7</v>
      </c>
      <c r="K54" s="207"/>
      <c r="L54" s="113"/>
      <c r="M54" s="114"/>
      <c r="N54" s="121">
        <v>30</v>
      </c>
      <c r="O54" s="138">
        <v>1</v>
      </c>
      <c r="P54" s="139">
        <v>0</v>
      </c>
      <c r="Q54" s="140" t="s">
        <v>7</v>
      </c>
      <c r="R54" s="141">
        <v>1</v>
      </c>
      <c r="S54" s="142">
        <f>$T$9*(1-R54)</f>
        <v>0</v>
      </c>
      <c r="T54" s="143" t="s">
        <v>7</v>
      </c>
    </row>
    <row r="55" spans="1:20" ht="14.25" customHeight="1" x14ac:dyDescent="0.2">
      <c r="A55" s="207"/>
      <c r="B55" s="113"/>
      <c r="C55" s="114"/>
      <c r="D55" s="93">
        <v>100</v>
      </c>
      <c r="E55" s="138">
        <v>1</v>
      </c>
      <c r="F55" s="139">
        <v>0</v>
      </c>
      <c r="G55" s="140" t="s">
        <v>7</v>
      </c>
      <c r="H55" s="141">
        <v>1</v>
      </c>
      <c r="I55" s="142">
        <f>$J$10*(1-H55)</f>
        <v>0</v>
      </c>
      <c r="J55" s="143" t="s">
        <v>7</v>
      </c>
      <c r="K55" s="207"/>
      <c r="L55" s="113"/>
      <c r="M55" s="114"/>
      <c r="N55" s="93">
        <v>100</v>
      </c>
      <c r="O55" s="138">
        <v>1</v>
      </c>
      <c r="P55" s="139">
        <v>0</v>
      </c>
      <c r="Q55" s="140" t="s">
        <v>7</v>
      </c>
      <c r="R55" s="141">
        <v>1</v>
      </c>
      <c r="S55" s="142">
        <f>$T$10*(1-R55)</f>
        <v>0</v>
      </c>
      <c r="T55" s="143" t="s">
        <v>7</v>
      </c>
    </row>
    <row r="56" spans="1:20" ht="14.25" customHeight="1" x14ac:dyDescent="0.2">
      <c r="A56" s="207"/>
      <c r="B56" s="113"/>
      <c r="C56" s="114"/>
      <c r="D56" s="93">
        <v>300</v>
      </c>
      <c r="E56" s="138">
        <v>0</v>
      </c>
      <c r="F56" s="139">
        <f>J$11</f>
        <v>0</v>
      </c>
      <c r="G56" s="140" t="s">
        <v>7</v>
      </c>
      <c r="H56" s="141">
        <v>0.5</v>
      </c>
      <c r="I56" s="142">
        <f>$J$11*(1-H56)</f>
        <v>0</v>
      </c>
      <c r="J56" s="143" t="s">
        <v>7</v>
      </c>
      <c r="K56" s="207"/>
      <c r="L56" s="113"/>
      <c r="M56" s="114"/>
      <c r="N56" s="93">
        <v>300</v>
      </c>
      <c r="O56" s="138">
        <v>0</v>
      </c>
      <c r="P56" s="139">
        <f>T$11</f>
        <v>0</v>
      </c>
      <c r="Q56" s="140" t="s">
        <v>7</v>
      </c>
      <c r="R56" s="141">
        <v>0.5</v>
      </c>
      <c r="S56" s="142">
        <f>$T$11*(1-R56)</f>
        <v>0</v>
      </c>
      <c r="T56" s="143" t="s">
        <v>7</v>
      </c>
    </row>
    <row r="57" spans="1:20" ht="14.25" customHeight="1" x14ac:dyDescent="0.2">
      <c r="A57" s="207"/>
      <c r="B57" s="122" t="s">
        <v>15</v>
      </c>
      <c r="C57" s="114"/>
      <c r="D57" s="114"/>
      <c r="E57" s="144"/>
      <c r="F57" s="145">
        <f>SUM(F53:F56)</f>
        <v>0</v>
      </c>
      <c r="G57" s="140" t="s">
        <v>7</v>
      </c>
      <c r="H57" s="146"/>
      <c r="I57" s="145">
        <f>SUM(I53:I56)</f>
        <v>0</v>
      </c>
      <c r="J57" s="143" t="s">
        <v>7</v>
      </c>
      <c r="K57" s="207"/>
      <c r="L57" s="122" t="s">
        <v>15</v>
      </c>
      <c r="M57" s="114"/>
      <c r="N57" s="114"/>
      <c r="O57" s="144"/>
      <c r="P57" s="145">
        <f>SUM(P53:P56)</f>
        <v>0</v>
      </c>
      <c r="Q57" s="140" t="s">
        <v>7</v>
      </c>
      <c r="R57" s="146"/>
      <c r="S57" s="145">
        <f>SUM(S53:S56)</f>
        <v>0</v>
      </c>
      <c r="T57" s="143" t="s">
        <v>7</v>
      </c>
    </row>
    <row r="58" spans="1:20" ht="6" customHeight="1" x14ac:dyDescent="0.2">
      <c r="A58" s="207"/>
      <c r="B58" s="123"/>
      <c r="C58" s="93"/>
      <c r="D58" s="114"/>
      <c r="E58" s="144"/>
      <c r="F58" s="147"/>
      <c r="G58" s="148"/>
      <c r="H58" s="146"/>
      <c r="I58" s="149"/>
      <c r="J58" s="143"/>
      <c r="K58" s="207"/>
      <c r="L58" s="123"/>
      <c r="M58" s="93"/>
      <c r="N58" s="114"/>
      <c r="O58" s="144"/>
      <c r="P58" s="147"/>
      <c r="Q58" s="148"/>
      <c r="R58" s="146"/>
      <c r="S58" s="149"/>
      <c r="T58" s="143"/>
    </row>
    <row r="59" spans="1:20" ht="14.25" customHeight="1" x14ac:dyDescent="0.2">
      <c r="A59" s="207"/>
      <c r="B59" s="123" t="s">
        <v>10</v>
      </c>
      <c r="C59" s="93"/>
      <c r="D59" s="114"/>
      <c r="E59" s="144"/>
      <c r="F59" s="149">
        <f>F65*E$15</f>
        <v>0</v>
      </c>
      <c r="G59" s="140" t="s">
        <v>7</v>
      </c>
      <c r="H59" s="146"/>
      <c r="I59" s="149">
        <f>$E$15*I65</f>
        <v>0</v>
      </c>
      <c r="J59" s="140" t="s">
        <v>7</v>
      </c>
      <c r="K59" s="207"/>
      <c r="L59" s="123" t="s">
        <v>10</v>
      </c>
      <c r="M59" s="93"/>
      <c r="N59" s="114"/>
      <c r="O59" s="144"/>
      <c r="P59" s="149">
        <f>P65*O$15</f>
        <v>0</v>
      </c>
      <c r="Q59" s="140" t="s">
        <v>7</v>
      </c>
      <c r="R59" s="146"/>
      <c r="S59" s="149">
        <f>$O$15*S65</f>
        <v>0</v>
      </c>
      <c r="T59" s="140" t="s">
        <v>7</v>
      </c>
    </row>
    <row r="60" spans="1:20" ht="14.25" customHeight="1" x14ac:dyDescent="0.2">
      <c r="A60" s="207"/>
      <c r="B60" s="123" t="s">
        <v>34</v>
      </c>
      <c r="C60" s="93"/>
      <c r="D60" s="114"/>
      <c r="E60" s="144"/>
      <c r="F60" s="149">
        <f>F65*E$16</f>
        <v>0</v>
      </c>
      <c r="G60" s="140" t="s">
        <v>7</v>
      </c>
      <c r="H60" s="146"/>
      <c r="I60" s="149">
        <f>E$16*I65</f>
        <v>0</v>
      </c>
      <c r="J60" s="140" t="s">
        <v>7</v>
      </c>
      <c r="K60" s="207"/>
      <c r="L60" s="123" t="s">
        <v>34</v>
      </c>
      <c r="M60" s="93"/>
      <c r="N60" s="114"/>
      <c r="O60" s="144"/>
      <c r="P60" s="149">
        <f>P65*O$16</f>
        <v>0</v>
      </c>
      <c r="Q60" s="140" t="s">
        <v>7</v>
      </c>
      <c r="R60" s="146"/>
      <c r="S60" s="149">
        <f>O$16*S65</f>
        <v>0</v>
      </c>
      <c r="T60" s="140" t="s">
        <v>7</v>
      </c>
    </row>
    <row r="61" spans="1:20" ht="6" customHeight="1" x14ac:dyDescent="0.2">
      <c r="A61" s="207"/>
      <c r="B61" s="123"/>
      <c r="C61" s="93"/>
      <c r="D61" s="114"/>
      <c r="E61" s="144"/>
      <c r="F61" s="147"/>
      <c r="G61" s="148"/>
      <c r="H61" s="146"/>
      <c r="I61" s="149"/>
      <c r="J61" s="143"/>
      <c r="K61" s="207"/>
      <c r="L61" s="123"/>
      <c r="M61" s="93"/>
      <c r="N61" s="114"/>
      <c r="O61" s="144"/>
      <c r="P61" s="147"/>
      <c r="Q61" s="148"/>
      <c r="R61" s="146"/>
      <c r="S61" s="149"/>
      <c r="T61" s="143"/>
    </row>
    <row r="62" spans="1:20" ht="14.25" customHeight="1" x14ac:dyDescent="0.2">
      <c r="A62" s="207"/>
      <c r="B62" s="116" t="s">
        <v>16</v>
      </c>
      <c r="C62" s="114"/>
      <c r="D62" s="114"/>
      <c r="E62" s="144"/>
      <c r="F62" s="149">
        <f>$J$12-$F57</f>
        <v>0</v>
      </c>
      <c r="G62" s="140" t="s">
        <v>7</v>
      </c>
      <c r="H62" s="150"/>
      <c r="I62" s="149">
        <f>$J$12-I57</f>
        <v>0</v>
      </c>
      <c r="J62" s="143" t="s">
        <v>7</v>
      </c>
      <c r="K62" s="207"/>
      <c r="L62" s="116" t="s">
        <v>16</v>
      </c>
      <c r="M62" s="114"/>
      <c r="N62" s="114"/>
      <c r="O62" s="144"/>
      <c r="P62" s="149">
        <f>$T$12-$P57</f>
        <v>0</v>
      </c>
      <c r="Q62" s="140" t="s">
        <v>7</v>
      </c>
      <c r="R62" s="150"/>
      <c r="S62" s="149">
        <f>$T$12-S57</f>
        <v>0</v>
      </c>
      <c r="T62" s="143" t="s">
        <v>7</v>
      </c>
    </row>
    <row r="63" spans="1:20" ht="14.25" customHeight="1" x14ac:dyDescent="0.2">
      <c r="A63" s="207"/>
      <c r="B63" s="116" t="s">
        <v>37</v>
      </c>
      <c r="C63" s="114"/>
      <c r="D63" s="114"/>
      <c r="E63" s="151"/>
      <c r="F63" s="149">
        <f>$F59+$F60+($F65/$E$14)+($F65*$E$17/2)</f>
        <v>0</v>
      </c>
      <c r="G63" s="140" t="s">
        <v>7</v>
      </c>
      <c r="H63" s="150"/>
      <c r="I63" s="149">
        <f>I60+I59+(I65/E$14)+(I65*E$17/2)</f>
        <v>0</v>
      </c>
      <c r="J63" s="143" t="s">
        <v>7</v>
      </c>
      <c r="K63" s="207"/>
      <c r="L63" s="116" t="s">
        <v>37</v>
      </c>
      <c r="M63" s="114"/>
      <c r="N63" s="114"/>
      <c r="O63" s="151"/>
      <c r="P63" s="149">
        <f>$P59+$P60+($P65/$O$14)+($P65*$O$17/2)</f>
        <v>0</v>
      </c>
      <c r="Q63" s="140" t="s">
        <v>7</v>
      </c>
      <c r="R63" s="150"/>
      <c r="S63" s="149">
        <f>S60+S59+(S65/O$14)+(S65*O$17/2)</f>
        <v>0</v>
      </c>
      <c r="T63" s="143" t="s">
        <v>7</v>
      </c>
    </row>
    <row r="64" spans="1:20" ht="6" customHeight="1" x14ac:dyDescent="0.2">
      <c r="A64" s="207"/>
      <c r="B64" s="123"/>
      <c r="C64" s="93"/>
      <c r="D64" s="114"/>
      <c r="E64" s="144"/>
      <c r="F64" s="147"/>
      <c r="G64" s="148"/>
      <c r="H64" s="146"/>
      <c r="I64" s="149"/>
      <c r="J64" s="143"/>
      <c r="K64" s="207"/>
      <c r="L64" s="123"/>
      <c r="M64" s="93"/>
      <c r="N64" s="114"/>
      <c r="O64" s="144"/>
      <c r="P64" s="147"/>
      <c r="Q64" s="148"/>
      <c r="R64" s="146"/>
      <c r="S64" s="149"/>
      <c r="T64" s="143"/>
    </row>
    <row r="65" spans="1:20" ht="14.25" customHeight="1" x14ac:dyDescent="0.2">
      <c r="A65" s="208"/>
      <c r="B65" s="212" t="s">
        <v>52</v>
      </c>
      <c r="C65" s="213"/>
      <c r="D65" s="214"/>
      <c r="E65" s="152" t="s">
        <v>24</v>
      </c>
      <c r="F65" s="153">
        <f>IF(F57&gt;-1,ROUND(($J$12-F57)/($E$16+1/$E$14+$E$17/2),-3),0)</f>
        <v>0</v>
      </c>
      <c r="G65" s="154" t="s">
        <v>3</v>
      </c>
      <c r="H65" s="152" t="s">
        <v>25</v>
      </c>
      <c r="I65" s="153">
        <f>IF(I57&gt;-1,ROUND(($J$12-I57)/($E$16+1/$E$14+$E$17/2),-3),0)</f>
        <v>0</v>
      </c>
      <c r="J65" s="154" t="s">
        <v>3</v>
      </c>
      <c r="K65" s="208"/>
      <c r="L65" s="212" t="s">
        <v>52</v>
      </c>
      <c r="M65" s="213"/>
      <c r="N65" s="214"/>
      <c r="O65" s="162" t="s">
        <v>24</v>
      </c>
      <c r="P65" s="163">
        <f>IF(P57&gt;-1,ROUND(($J$12-P57)/($O$16+1/$O$14+$O$17/2),-3),0)</f>
        <v>0</v>
      </c>
      <c r="Q65" s="164" t="s">
        <v>3</v>
      </c>
      <c r="R65" s="162" t="s">
        <v>25</v>
      </c>
      <c r="S65" s="163">
        <f>IF(S57&gt;-1,ROUND(($J$12-S57)/($O$16+1/$O$14+$O$17/2),-3),0)</f>
        <v>0</v>
      </c>
      <c r="T65" s="164" t="s">
        <v>3</v>
      </c>
    </row>
    <row r="66" spans="1:20" ht="3" customHeight="1" x14ac:dyDescent="0.2">
      <c r="A66" s="112"/>
      <c r="B66" s="123"/>
      <c r="C66" s="93"/>
      <c r="D66" s="114"/>
      <c r="E66" s="155"/>
      <c r="F66" s="156"/>
      <c r="G66" s="155"/>
      <c r="H66" s="157"/>
      <c r="I66" s="149"/>
      <c r="J66" s="143"/>
      <c r="K66" s="112"/>
      <c r="L66" s="123"/>
      <c r="M66" s="93"/>
      <c r="N66" s="114"/>
      <c r="O66" s="147"/>
      <c r="P66" s="166"/>
      <c r="Q66" s="166"/>
      <c r="R66" s="167"/>
      <c r="S66" s="149"/>
      <c r="T66" s="140"/>
    </row>
    <row r="67" spans="1:20" ht="14.25" customHeight="1" x14ac:dyDescent="0.2">
      <c r="A67" s="209" t="s">
        <v>20</v>
      </c>
      <c r="B67" s="98" t="s">
        <v>20</v>
      </c>
      <c r="C67" s="99"/>
      <c r="D67" s="100"/>
      <c r="E67" s="197" t="s">
        <v>24</v>
      </c>
      <c r="F67" s="198"/>
      <c r="G67" s="199"/>
      <c r="H67" s="200" t="s">
        <v>25</v>
      </c>
      <c r="I67" s="201"/>
      <c r="J67" s="202"/>
      <c r="K67" s="209" t="s">
        <v>20</v>
      </c>
      <c r="L67" s="98" t="s">
        <v>20</v>
      </c>
      <c r="M67" s="99"/>
      <c r="N67" s="100"/>
      <c r="O67" s="197" t="s">
        <v>24</v>
      </c>
      <c r="P67" s="198"/>
      <c r="Q67" s="199"/>
      <c r="R67" s="200" t="s">
        <v>25</v>
      </c>
      <c r="S67" s="201"/>
      <c r="T67" s="202"/>
    </row>
    <row r="68" spans="1:20" ht="14.25" customHeight="1" x14ac:dyDescent="0.2">
      <c r="A68" s="210"/>
      <c r="B68" s="113"/>
      <c r="C68" s="114"/>
      <c r="D68" s="115" t="s">
        <v>36</v>
      </c>
      <c r="E68" s="158" t="s">
        <v>47</v>
      </c>
      <c r="F68" s="159"/>
      <c r="G68" s="160" t="s">
        <v>17</v>
      </c>
      <c r="H68" s="158" t="s">
        <v>47</v>
      </c>
      <c r="I68" s="159"/>
      <c r="J68" s="161" t="s">
        <v>17</v>
      </c>
      <c r="K68" s="210"/>
      <c r="L68" s="113"/>
      <c r="M68" s="114"/>
      <c r="N68" s="115" t="s">
        <v>36</v>
      </c>
      <c r="O68" s="158" t="s">
        <v>47</v>
      </c>
      <c r="P68" s="165"/>
      <c r="Q68" s="160" t="s">
        <v>17</v>
      </c>
      <c r="R68" s="158" t="s">
        <v>47</v>
      </c>
      <c r="S68" s="159"/>
      <c r="T68" s="161" t="s">
        <v>17</v>
      </c>
    </row>
    <row r="69" spans="1:20" ht="14.25" customHeight="1" x14ac:dyDescent="0.2">
      <c r="A69" s="210"/>
      <c r="B69" s="113"/>
      <c r="C69" s="114"/>
      <c r="D69" s="119" t="s">
        <v>8</v>
      </c>
      <c r="E69" s="138">
        <v>1</v>
      </c>
      <c r="F69" s="139">
        <v>0</v>
      </c>
      <c r="G69" s="140" t="s">
        <v>7</v>
      </c>
      <c r="H69" s="141">
        <v>1</v>
      </c>
      <c r="I69" s="142">
        <f>$J$8*(1-H69)</f>
        <v>0</v>
      </c>
      <c r="J69" s="143" t="s">
        <v>7</v>
      </c>
      <c r="K69" s="210"/>
      <c r="L69" s="113"/>
      <c r="M69" s="114"/>
      <c r="N69" s="119" t="s">
        <v>8</v>
      </c>
      <c r="O69" s="138">
        <v>1</v>
      </c>
      <c r="P69" s="139">
        <v>0</v>
      </c>
      <c r="Q69" s="140" t="s">
        <v>7</v>
      </c>
      <c r="R69" s="141">
        <v>1</v>
      </c>
      <c r="S69" s="142">
        <f>$T$8*(1-R69)</f>
        <v>0</v>
      </c>
      <c r="T69" s="143" t="s">
        <v>7</v>
      </c>
    </row>
    <row r="70" spans="1:20" ht="14.25" customHeight="1" x14ac:dyDescent="0.2">
      <c r="A70" s="210"/>
      <c r="B70" s="113"/>
      <c r="C70" s="114"/>
      <c r="D70" s="121">
        <v>30</v>
      </c>
      <c r="E70" s="138">
        <v>1</v>
      </c>
      <c r="F70" s="139">
        <v>0</v>
      </c>
      <c r="G70" s="140" t="s">
        <v>7</v>
      </c>
      <c r="H70" s="141">
        <v>1</v>
      </c>
      <c r="I70" s="142">
        <f>$J$9*(1-H70)</f>
        <v>0</v>
      </c>
      <c r="J70" s="143" t="s">
        <v>7</v>
      </c>
      <c r="K70" s="210"/>
      <c r="L70" s="113"/>
      <c r="M70" s="114"/>
      <c r="N70" s="121">
        <v>30</v>
      </c>
      <c r="O70" s="138">
        <v>1</v>
      </c>
      <c r="P70" s="139">
        <v>0</v>
      </c>
      <c r="Q70" s="140" t="s">
        <v>7</v>
      </c>
      <c r="R70" s="141">
        <v>1</v>
      </c>
      <c r="S70" s="142">
        <f>$T$9*(1-R70)</f>
        <v>0</v>
      </c>
      <c r="T70" s="143" t="s">
        <v>7</v>
      </c>
    </row>
    <row r="71" spans="1:20" ht="14.25" customHeight="1" x14ac:dyDescent="0.2">
      <c r="A71" s="210"/>
      <c r="B71" s="113"/>
      <c r="C71" s="114"/>
      <c r="D71" s="93">
        <v>100</v>
      </c>
      <c r="E71" s="138">
        <v>1</v>
      </c>
      <c r="F71" s="139">
        <v>0</v>
      </c>
      <c r="G71" s="140" t="s">
        <v>7</v>
      </c>
      <c r="H71" s="141">
        <v>1</v>
      </c>
      <c r="I71" s="142">
        <f>$J$10*(1-H71)</f>
        <v>0</v>
      </c>
      <c r="J71" s="143" t="s">
        <v>7</v>
      </c>
      <c r="K71" s="210"/>
      <c r="L71" s="113"/>
      <c r="M71" s="114"/>
      <c r="N71" s="93">
        <v>100</v>
      </c>
      <c r="O71" s="138">
        <v>1</v>
      </c>
      <c r="P71" s="139">
        <v>0</v>
      </c>
      <c r="Q71" s="140" t="s">
        <v>7</v>
      </c>
      <c r="R71" s="141">
        <v>1</v>
      </c>
      <c r="S71" s="142">
        <f>$T$10*(1-R71)</f>
        <v>0</v>
      </c>
      <c r="T71" s="143" t="s">
        <v>7</v>
      </c>
    </row>
    <row r="72" spans="1:20" ht="14.25" customHeight="1" x14ac:dyDescent="0.2">
      <c r="A72" s="210"/>
      <c r="B72" s="113"/>
      <c r="C72" s="114"/>
      <c r="D72" s="93">
        <v>300</v>
      </c>
      <c r="E72" s="138">
        <v>1</v>
      </c>
      <c r="F72" s="139">
        <v>0</v>
      </c>
      <c r="G72" s="140" t="s">
        <v>7</v>
      </c>
      <c r="H72" s="141">
        <v>1</v>
      </c>
      <c r="I72" s="142">
        <f>$J$11*(1-H72)</f>
        <v>0</v>
      </c>
      <c r="J72" s="143" t="s">
        <v>7</v>
      </c>
      <c r="K72" s="210"/>
      <c r="L72" s="113"/>
      <c r="M72" s="114"/>
      <c r="N72" s="93">
        <v>300</v>
      </c>
      <c r="O72" s="138">
        <v>1</v>
      </c>
      <c r="P72" s="139">
        <v>0</v>
      </c>
      <c r="Q72" s="140" t="s">
        <v>7</v>
      </c>
      <c r="R72" s="141">
        <v>1</v>
      </c>
      <c r="S72" s="142">
        <f>$T$11*(1-R72)</f>
        <v>0</v>
      </c>
      <c r="T72" s="143" t="s">
        <v>7</v>
      </c>
    </row>
    <row r="73" spans="1:20" ht="14.25" customHeight="1" x14ac:dyDescent="0.2">
      <c r="A73" s="210"/>
      <c r="B73" s="122" t="s">
        <v>15</v>
      </c>
      <c r="C73" s="114"/>
      <c r="D73" s="114"/>
      <c r="E73" s="144"/>
      <c r="F73" s="145">
        <f>SUM(F69:F72)</f>
        <v>0</v>
      </c>
      <c r="G73" s="140" t="s">
        <v>7</v>
      </c>
      <c r="H73" s="146"/>
      <c r="I73" s="145">
        <f>SUM(I69:I72)</f>
        <v>0</v>
      </c>
      <c r="J73" s="143" t="s">
        <v>7</v>
      </c>
      <c r="K73" s="210"/>
      <c r="L73" s="122" t="s">
        <v>15</v>
      </c>
      <c r="M73" s="114"/>
      <c r="N73" s="114"/>
      <c r="O73" s="144"/>
      <c r="P73" s="145">
        <f>SUM(P69:P72)</f>
        <v>0</v>
      </c>
      <c r="Q73" s="140" t="s">
        <v>7</v>
      </c>
      <c r="R73" s="146"/>
      <c r="S73" s="145">
        <f>SUM(S69:S72)</f>
        <v>0</v>
      </c>
      <c r="T73" s="143" t="s">
        <v>7</v>
      </c>
    </row>
    <row r="74" spans="1:20" ht="6" customHeight="1" x14ac:dyDescent="0.2">
      <c r="A74" s="210"/>
      <c r="B74" s="123"/>
      <c r="C74" s="93"/>
      <c r="D74" s="114"/>
      <c r="E74" s="144"/>
      <c r="F74" s="147"/>
      <c r="G74" s="148"/>
      <c r="H74" s="146"/>
      <c r="I74" s="149"/>
      <c r="J74" s="143"/>
      <c r="K74" s="210"/>
      <c r="L74" s="123"/>
      <c r="M74" s="93"/>
      <c r="N74" s="114"/>
      <c r="O74" s="144"/>
      <c r="P74" s="147"/>
      <c r="Q74" s="148"/>
      <c r="R74" s="146"/>
      <c r="S74" s="149"/>
      <c r="T74" s="143"/>
    </row>
    <row r="75" spans="1:20" ht="14.25" customHeight="1" x14ac:dyDescent="0.2">
      <c r="A75" s="210"/>
      <c r="B75" s="123" t="s">
        <v>10</v>
      </c>
      <c r="C75" s="93"/>
      <c r="D75" s="114"/>
      <c r="E75" s="144"/>
      <c r="F75" s="149">
        <f>F81*E$15</f>
        <v>0</v>
      </c>
      <c r="G75" s="140" t="s">
        <v>7</v>
      </c>
      <c r="H75" s="146"/>
      <c r="I75" s="149">
        <f>$E$15*I81</f>
        <v>0</v>
      </c>
      <c r="J75" s="140" t="s">
        <v>7</v>
      </c>
      <c r="K75" s="210"/>
      <c r="L75" s="123" t="s">
        <v>10</v>
      </c>
      <c r="M75" s="93"/>
      <c r="N75" s="114"/>
      <c r="O75" s="144"/>
      <c r="P75" s="149">
        <f>P81*O$15</f>
        <v>0</v>
      </c>
      <c r="Q75" s="140" t="s">
        <v>7</v>
      </c>
      <c r="R75" s="146"/>
      <c r="S75" s="149">
        <f>$O$15*S81</f>
        <v>0</v>
      </c>
      <c r="T75" s="140" t="s">
        <v>7</v>
      </c>
    </row>
    <row r="76" spans="1:20" ht="14.25" customHeight="1" x14ac:dyDescent="0.2">
      <c r="A76" s="210"/>
      <c r="B76" s="123" t="s">
        <v>34</v>
      </c>
      <c r="C76" s="93"/>
      <c r="D76" s="114"/>
      <c r="E76" s="144"/>
      <c r="F76" s="149">
        <f>F81*E$16</f>
        <v>0</v>
      </c>
      <c r="G76" s="140" t="s">
        <v>7</v>
      </c>
      <c r="H76" s="146"/>
      <c r="I76" s="149">
        <f>E$16*I81</f>
        <v>0</v>
      </c>
      <c r="J76" s="140" t="s">
        <v>7</v>
      </c>
      <c r="K76" s="210"/>
      <c r="L76" s="123" t="s">
        <v>34</v>
      </c>
      <c r="M76" s="93"/>
      <c r="N76" s="114"/>
      <c r="O76" s="144"/>
      <c r="P76" s="149">
        <f>P81*O$16</f>
        <v>0</v>
      </c>
      <c r="Q76" s="140" t="s">
        <v>7</v>
      </c>
      <c r="R76" s="146"/>
      <c r="S76" s="149">
        <f>O$16*S81</f>
        <v>0</v>
      </c>
      <c r="T76" s="140" t="s">
        <v>7</v>
      </c>
    </row>
    <row r="77" spans="1:20" ht="6" customHeight="1" x14ac:dyDescent="0.2">
      <c r="A77" s="210"/>
      <c r="B77" s="123"/>
      <c r="C77" s="93"/>
      <c r="D77" s="114"/>
      <c r="E77" s="144"/>
      <c r="F77" s="147"/>
      <c r="G77" s="148"/>
      <c r="H77" s="146"/>
      <c r="I77" s="149"/>
      <c r="J77" s="143"/>
      <c r="K77" s="210"/>
      <c r="L77" s="123"/>
      <c r="M77" s="93"/>
      <c r="N77" s="114"/>
      <c r="O77" s="144"/>
      <c r="P77" s="147"/>
      <c r="Q77" s="148"/>
      <c r="R77" s="146"/>
      <c r="S77" s="149"/>
      <c r="T77" s="143"/>
    </row>
    <row r="78" spans="1:20" ht="14.25" customHeight="1" x14ac:dyDescent="0.2">
      <c r="A78" s="210"/>
      <c r="B78" s="116" t="s">
        <v>16</v>
      </c>
      <c r="C78" s="114"/>
      <c r="D78" s="114"/>
      <c r="E78" s="144"/>
      <c r="F78" s="149">
        <f>$J$12-$F73</f>
        <v>0</v>
      </c>
      <c r="G78" s="140" t="s">
        <v>7</v>
      </c>
      <c r="H78" s="150"/>
      <c r="I78" s="149">
        <f>$J$12-I73</f>
        <v>0</v>
      </c>
      <c r="J78" s="143" t="s">
        <v>7</v>
      </c>
      <c r="K78" s="210"/>
      <c r="L78" s="116" t="s">
        <v>16</v>
      </c>
      <c r="M78" s="114"/>
      <c r="N78" s="114"/>
      <c r="O78" s="144"/>
      <c r="P78" s="149">
        <f>$T$12-$P73</f>
        <v>0</v>
      </c>
      <c r="Q78" s="140" t="s">
        <v>7</v>
      </c>
      <c r="R78" s="150"/>
      <c r="S78" s="149">
        <f>$T$12-S73</f>
        <v>0</v>
      </c>
      <c r="T78" s="143" t="s">
        <v>7</v>
      </c>
    </row>
    <row r="79" spans="1:20" ht="14.25" customHeight="1" x14ac:dyDescent="0.2">
      <c r="A79" s="210"/>
      <c r="B79" s="116" t="s">
        <v>37</v>
      </c>
      <c r="C79" s="114"/>
      <c r="D79" s="114"/>
      <c r="E79" s="151"/>
      <c r="F79" s="149">
        <f>$F75+$F76+($F81/$E$14)+($F81*$E$17/2)</f>
        <v>0</v>
      </c>
      <c r="G79" s="140" t="s">
        <v>7</v>
      </c>
      <c r="H79" s="150"/>
      <c r="I79" s="149">
        <f>I76+I75+(I81/E$14)+(I81*E$17/2)</f>
        <v>0</v>
      </c>
      <c r="J79" s="143" t="s">
        <v>7</v>
      </c>
      <c r="K79" s="210"/>
      <c r="L79" s="116" t="s">
        <v>37</v>
      </c>
      <c r="M79" s="114"/>
      <c r="N79" s="114"/>
      <c r="O79" s="151"/>
      <c r="P79" s="149">
        <f>$P75+$P76+($P81/$O$14)+($P81*$O$17/2)</f>
        <v>0</v>
      </c>
      <c r="Q79" s="140" t="s">
        <v>7</v>
      </c>
      <c r="R79" s="150"/>
      <c r="S79" s="149">
        <f>S76+S75+(S81/O$14)+(S81*O$17/2)</f>
        <v>0</v>
      </c>
      <c r="T79" s="143" t="s">
        <v>7</v>
      </c>
    </row>
    <row r="80" spans="1:20" ht="6" customHeight="1" x14ac:dyDescent="0.2">
      <c r="A80" s="210"/>
      <c r="B80" s="123"/>
      <c r="C80" s="93"/>
      <c r="D80" s="114"/>
      <c r="E80" s="144"/>
      <c r="F80" s="147"/>
      <c r="G80" s="148"/>
      <c r="H80" s="146"/>
      <c r="I80" s="149"/>
      <c r="J80" s="143"/>
      <c r="K80" s="210"/>
      <c r="L80" s="123"/>
      <c r="M80" s="93"/>
      <c r="N80" s="114"/>
      <c r="O80" s="144"/>
      <c r="P80" s="147"/>
      <c r="Q80" s="148"/>
      <c r="R80" s="146"/>
      <c r="S80" s="149"/>
      <c r="T80" s="143"/>
    </row>
    <row r="81" spans="1:20" x14ac:dyDescent="0.2">
      <c r="A81" s="211"/>
      <c r="B81" s="212" t="s">
        <v>52</v>
      </c>
      <c r="C81" s="213"/>
      <c r="D81" s="214"/>
      <c r="E81" s="152" t="s">
        <v>24</v>
      </c>
      <c r="F81" s="153">
        <f>IF(F73&gt;-1,ROUND(($J$12-F73)/($E$16+1/$E$14+$E$17/2),-3),0)</f>
        <v>0</v>
      </c>
      <c r="G81" s="154" t="s">
        <v>3</v>
      </c>
      <c r="H81" s="152" t="s">
        <v>25</v>
      </c>
      <c r="I81" s="153">
        <f>IF(I73&gt;-1,ROUND(($J$12-I73)/($E$16+1/$E$14+$E$17/2),-3),0)</f>
        <v>0</v>
      </c>
      <c r="J81" s="154" t="s">
        <v>3</v>
      </c>
      <c r="K81" s="211"/>
      <c r="L81" s="212" t="s">
        <v>52</v>
      </c>
      <c r="M81" s="213"/>
      <c r="N81" s="214"/>
      <c r="O81" s="162" t="s">
        <v>24</v>
      </c>
      <c r="P81" s="163">
        <f>IF(P73&gt;-1,ROUND(($J$12-P73)/($O$16+1/$O$14+$O$17/2),-3),0)</f>
        <v>0</v>
      </c>
      <c r="Q81" s="164" t="s">
        <v>3</v>
      </c>
      <c r="R81" s="162" t="s">
        <v>25</v>
      </c>
      <c r="S81" s="163">
        <f>IF(S73&gt;-1,ROUND(($J$12-S73)/($O$16+1/$O$14+$O$17/2),-3),0)</f>
        <v>0</v>
      </c>
      <c r="T81" s="164" t="s">
        <v>3</v>
      </c>
    </row>
    <row r="82" spans="1:20" s="134" customFormat="1" ht="14.25" customHeight="1" x14ac:dyDescent="0.2">
      <c r="A82" s="126"/>
      <c r="B82" s="127" t="s">
        <v>53</v>
      </c>
      <c r="C82" s="127"/>
      <c r="D82" s="127"/>
      <c r="E82" s="128"/>
      <c r="F82" s="127"/>
      <c r="G82" s="127"/>
      <c r="H82" s="129"/>
      <c r="I82" s="129"/>
      <c r="J82" s="129"/>
      <c r="K82" s="130"/>
      <c r="L82" s="124" t="s">
        <v>53</v>
      </c>
      <c r="M82" s="124"/>
      <c r="N82" s="124"/>
      <c r="O82" s="120"/>
      <c r="P82" s="124"/>
      <c r="Q82" s="124"/>
      <c r="R82" s="124"/>
      <c r="S82" s="120"/>
      <c r="T82" s="131"/>
    </row>
    <row r="83" spans="1:20" s="134" customFormat="1" ht="12.75" customHeight="1" x14ac:dyDescent="0.2">
      <c r="A83" s="130"/>
      <c r="B83" s="124"/>
      <c r="C83" s="124"/>
      <c r="D83" s="124"/>
      <c r="E83" s="96"/>
      <c r="F83" s="124"/>
      <c r="G83" s="135"/>
      <c r="H83" s="125"/>
      <c r="I83" s="96"/>
      <c r="J83" s="131"/>
      <c r="K83" s="130"/>
      <c r="L83" s="124"/>
      <c r="M83" s="124"/>
      <c r="N83" s="124"/>
      <c r="O83" s="96"/>
      <c r="P83" s="124"/>
      <c r="Q83" s="135"/>
      <c r="R83" s="125"/>
      <c r="S83" s="96"/>
      <c r="T83" s="131"/>
    </row>
    <row r="84" spans="1:20" s="134" customFormat="1" ht="12.75" customHeight="1" x14ac:dyDescent="0.2">
      <c r="K84" s="130"/>
      <c r="L84" s="124"/>
      <c r="M84" s="124"/>
      <c r="N84" s="124"/>
      <c r="O84" s="96"/>
      <c r="P84" s="131"/>
      <c r="Q84" s="135"/>
      <c r="R84" s="125"/>
      <c r="S84" s="96"/>
      <c r="T84" s="131"/>
    </row>
    <row r="85" spans="1:20" s="134" customFormat="1" ht="12.75" customHeight="1" x14ac:dyDescent="0.2">
      <c r="K85" s="130"/>
      <c r="L85" s="124"/>
      <c r="M85" s="124"/>
      <c r="N85" s="124"/>
      <c r="O85" s="96"/>
      <c r="P85" s="131"/>
      <c r="Q85" s="135"/>
      <c r="R85" s="125"/>
      <c r="S85" s="96"/>
      <c r="T85" s="131"/>
    </row>
    <row r="86" spans="1:20" ht="12.75" customHeight="1" x14ac:dyDescent="0.2">
      <c r="A86" s="102"/>
    </row>
    <row r="87" spans="1:20" x14ac:dyDescent="0.2">
      <c r="A87" s="102"/>
    </row>
    <row r="88" spans="1:20" x14ac:dyDescent="0.2">
      <c r="A88" s="102"/>
    </row>
    <row r="89" spans="1:20" x14ac:dyDescent="0.2">
      <c r="A89" s="102"/>
    </row>
    <row r="90" spans="1:20" x14ac:dyDescent="0.2">
      <c r="A90" s="102"/>
    </row>
    <row r="91" spans="1:20" x14ac:dyDescent="0.2">
      <c r="A91" s="102"/>
    </row>
    <row r="92" spans="1:20" ht="12.75" customHeight="1" x14ac:dyDescent="0.2">
      <c r="A92" s="102"/>
    </row>
    <row r="93" spans="1:20" x14ac:dyDescent="0.2">
      <c r="A93" s="102"/>
    </row>
    <row r="94" spans="1:20" x14ac:dyDescent="0.2">
      <c r="A94" s="102"/>
    </row>
    <row r="95" spans="1:20" x14ac:dyDescent="0.2">
      <c r="A95" s="102"/>
    </row>
    <row r="96" spans="1:20" x14ac:dyDescent="0.2">
      <c r="A96" s="102"/>
    </row>
    <row r="97" spans="1:10" x14ac:dyDescent="0.2">
      <c r="A97" s="102"/>
    </row>
    <row r="98" spans="1:10" x14ac:dyDescent="0.2">
      <c r="A98" s="102"/>
    </row>
    <row r="99" spans="1:10" x14ac:dyDescent="0.2">
      <c r="A99" s="102"/>
    </row>
    <row r="100" spans="1:10" x14ac:dyDescent="0.2">
      <c r="A100" s="102"/>
    </row>
    <row r="101" spans="1:10" x14ac:dyDescent="0.2">
      <c r="A101" s="136"/>
      <c r="B101" s="136"/>
      <c r="C101" s="136"/>
      <c r="D101" s="136"/>
      <c r="E101" s="136"/>
      <c r="F101" s="136"/>
      <c r="G101" s="136"/>
      <c r="H101" s="136"/>
      <c r="I101" s="136"/>
      <c r="J101" s="136"/>
    </row>
    <row r="102" spans="1:10" x14ac:dyDescent="0.2">
      <c r="A102" s="136"/>
      <c r="B102" s="136"/>
      <c r="C102" s="136"/>
      <c r="D102" s="136"/>
      <c r="E102" s="136"/>
      <c r="F102" s="136"/>
      <c r="G102" s="136"/>
      <c r="H102" s="136"/>
      <c r="I102" s="136"/>
      <c r="J102" s="136"/>
    </row>
    <row r="103" spans="1:10" x14ac:dyDescent="0.2">
      <c r="A103" s="136"/>
      <c r="B103" s="136"/>
      <c r="C103" s="136"/>
      <c r="D103" s="136"/>
      <c r="E103" s="136"/>
      <c r="F103" s="136"/>
      <c r="G103" s="136"/>
      <c r="H103" s="136"/>
      <c r="I103" s="136"/>
      <c r="J103" s="136"/>
    </row>
    <row r="104" spans="1:10" x14ac:dyDescent="0.2">
      <c r="A104" s="136"/>
      <c r="B104" s="136"/>
      <c r="C104" s="136"/>
      <c r="D104" s="136"/>
      <c r="E104" s="136"/>
      <c r="F104" s="136"/>
      <c r="G104" s="136"/>
      <c r="H104" s="136"/>
      <c r="I104" s="136"/>
      <c r="J104" s="136"/>
    </row>
    <row r="105" spans="1:10" x14ac:dyDescent="0.2">
      <c r="A105" s="136"/>
      <c r="B105" s="136"/>
      <c r="C105" s="136"/>
      <c r="D105" s="136"/>
      <c r="E105" s="136"/>
      <c r="F105" s="136"/>
      <c r="G105" s="136"/>
      <c r="H105" s="136"/>
      <c r="I105" s="136"/>
      <c r="J105" s="136"/>
    </row>
    <row r="106" spans="1:10" x14ac:dyDescent="0.2">
      <c r="A106" s="136"/>
      <c r="B106" s="136"/>
      <c r="C106" s="136"/>
      <c r="D106" s="136"/>
      <c r="E106" s="136"/>
      <c r="F106" s="136"/>
      <c r="G106" s="136"/>
      <c r="H106" s="136"/>
      <c r="I106" s="136"/>
      <c r="J106" s="136"/>
    </row>
    <row r="107" spans="1:10" x14ac:dyDescent="0.2">
      <c r="A107" s="136"/>
      <c r="B107" s="136"/>
      <c r="C107" s="136"/>
      <c r="D107" s="136"/>
      <c r="E107" s="136"/>
      <c r="F107" s="136"/>
      <c r="G107" s="136"/>
      <c r="H107" s="136"/>
      <c r="I107" s="136"/>
      <c r="J107" s="136"/>
    </row>
    <row r="108" spans="1:10" x14ac:dyDescent="0.2">
      <c r="A108" s="136"/>
      <c r="B108" s="136"/>
      <c r="C108" s="136"/>
      <c r="D108" s="136"/>
      <c r="E108" s="136"/>
      <c r="F108" s="136"/>
      <c r="G108" s="136"/>
      <c r="H108" s="136"/>
      <c r="I108" s="136"/>
      <c r="J108" s="136"/>
    </row>
    <row r="109" spans="1:10" x14ac:dyDescent="0.2">
      <c r="A109" s="137"/>
      <c r="B109" s="137"/>
      <c r="C109" s="137"/>
      <c r="D109" s="137"/>
      <c r="E109" s="137"/>
      <c r="F109" s="137"/>
      <c r="G109" s="137"/>
      <c r="H109" s="137"/>
      <c r="I109" s="137"/>
      <c r="J109" s="137"/>
    </row>
    <row r="110" spans="1:10" x14ac:dyDescent="0.2">
      <c r="A110" s="137"/>
      <c r="B110" s="137"/>
      <c r="C110" s="137"/>
      <c r="D110" s="137"/>
      <c r="E110" s="137"/>
      <c r="F110" s="137"/>
      <c r="G110" s="137"/>
      <c r="H110" s="137"/>
      <c r="I110" s="137"/>
      <c r="J110" s="137"/>
    </row>
    <row r="111" spans="1:10" x14ac:dyDescent="0.2">
      <c r="A111" s="137"/>
      <c r="B111" s="137"/>
      <c r="C111" s="137"/>
      <c r="D111" s="137"/>
      <c r="E111" s="137"/>
      <c r="F111" s="137"/>
      <c r="G111" s="137"/>
      <c r="H111" s="137"/>
      <c r="I111" s="137"/>
      <c r="J111" s="137"/>
    </row>
    <row r="112" spans="1:10" x14ac:dyDescent="0.2">
      <c r="A112" s="137"/>
      <c r="B112" s="137"/>
      <c r="C112" s="137"/>
      <c r="D112" s="137"/>
      <c r="E112" s="137"/>
      <c r="F112" s="137"/>
      <c r="G112" s="137"/>
      <c r="H112" s="137"/>
      <c r="I112" s="137"/>
      <c r="J112" s="137"/>
    </row>
  </sheetData>
  <sheetProtection password="CADA" sheet="1" objects="1" scenarios="1"/>
  <protectedRanges>
    <protectedRange password="CADA" sqref="A13:T82" name="Bereich1"/>
  </protectedRanges>
  <mergeCells count="55">
    <mergeCell ref="A19:A33"/>
    <mergeCell ref="A67:A81"/>
    <mergeCell ref="E67:G67"/>
    <mergeCell ref="H67:J67"/>
    <mergeCell ref="A35:A49"/>
    <mergeCell ref="E35:G35"/>
    <mergeCell ref="H35:J35"/>
    <mergeCell ref="A51:A65"/>
    <mergeCell ref="E51:G51"/>
    <mergeCell ref="B81:D81"/>
    <mergeCell ref="B65:D65"/>
    <mergeCell ref="B49:D49"/>
    <mergeCell ref="B33:D33"/>
    <mergeCell ref="H51:J51"/>
    <mergeCell ref="A5:A12"/>
    <mergeCell ref="A13:A17"/>
    <mergeCell ref="K5:K12"/>
    <mergeCell ref="P5:T5"/>
    <mergeCell ref="L6:L7"/>
    <mergeCell ref="M6:P6"/>
    <mergeCell ref="Q6:Q7"/>
    <mergeCell ref="R6:R7"/>
    <mergeCell ref="S6:S7"/>
    <mergeCell ref="T6:T7"/>
    <mergeCell ref="K13:K17"/>
    <mergeCell ref="M13:T13"/>
    <mergeCell ref="C13:J13"/>
    <mergeCell ref="F5:J5"/>
    <mergeCell ref="B6:B7"/>
    <mergeCell ref="C6:F6"/>
    <mergeCell ref="K19:K33"/>
    <mergeCell ref="O19:Q19"/>
    <mergeCell ref="R19:T19"/>
    <mergeCell ref="O35:Q35"/>
    <mergeCell ref="R35:T35"/>
    <mergeCell ref="L33:N33"/>
    <mergeCell ref="O51:Q51"/>
    <mergeCell ref="R51:T51"/>
    <mergeCell ref="O67:Q67"/>
    <mergeCell ref="R67:T67"/>
    <mergeCell ref="K35:K49"/>
    <mergeCell ref="K51:K65"/>
    <mergeCell ref="K67:K81"/>
    <mergeCell ref="L49:N49"/>
    <mergeCell ref="L65:N65"/>
    <mergeCell ref="L81:N81"/>
    <mergeCell ref="I6:I7"/>
    <mergeCell ref="J6:J7"/>
    <mergeCell ref="E19:G19"/>
    <mergeCell ref="H19:J19"/>
    <mergeCell ref="H1:J1"/>
    <mergeCell ref="H2:J2"/>
    <mergeCell ref="H3:J3"/>
    <mergeCell ref="G6:G7"/>
    <mergeCell ref="H6:H7"/>
  </mergeCells>
  <pageMargins left="0.78740157480314965" right="0.59055118110236227" top="0.78740157480314965" bottom="0.78740157480314965" header="0.39370078740157483" footer="0.59055118110236227"/>
  <pageSetup paperSize="9" scale="70" orientation="portrait" r:id="rId1"/>
  <headerFooter>
    <oddHeader>&amp;L&amp;"Arial,Fett"ASTRA 89004&amp;"Arial,Standard"  I  Management von Naturgefahren auf den Nationalstrassen&amp;RFormular Investitionskosten</oddHeader>
    <oddFooter>&amp;LAusgabe 2014  I  V1.10&amp;R&amp;P</oddFooter>
  </headerFooter>
  <rowBreaks count="1" manualBreakCount="1">
    <brk id="82" max="19" man="1"/>
  </rowBreaks>
  <colBreaks count="1" manualBreakCount="1">
    <brk id="10" max="7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view="pageLayout" topLeftCell="A40" zoomScaleNormal="100" workbookViewId="0">
      <selection activeCell="D7" sqref="D7"/>
    </sheetView>
  </sheetViews>
  <sheetFormatPr baseColWidth="10" defaultRowHeight="12.75" x14ac:dyDescent="0.2"/>
  <sheetData>
    <row r="1" spans="1:7" ht="23.25" x14ac:dyDescent="0.2">
      <c r="A1" s="56" t="s">
        <v>41</v>
      </c>
      <c r="B1" s="40"/>
      <c r="C1" s="41"/>
      <c r="D1" s="42"/>
      <c r="E1" s="42"/>
      <c r="F1" s="42"/>
      <c r="G1" s="42"/>
    </row>
    <row r="2" spans="1:7" ht="14.25" x14ac:dyDescent="0.2">
      <c r="A2" s="40"/>
      <c r="B2" s="40"/>
      <c r="C2" s="41"/>
      <c r="D2" s="42"/>
      <c r="E2" s="42"/>
      <c r="F2" s="42"/>
      <c r="G2" s="42"/>
    </row>
    <row r="3" spans="1:7" ht="14.25" x14ac:dyDescent="0.2">
      <c r="A3" s="10" t="s">
        <v>26</v>
      </c>
      <c r="B3" s="12"/>
      <c r="C3" s="16"/>
      <c r="D3" s="9" t="str">
        <f>Investitionsbudget!F5</f>
        <v>Prozessraum</v>
      </c>
      <c r="E3" s="8"/>
      <c r="F3" s="43"/>
      <c r="G3" s="43"/>
    </row>
    <row r="4" spans="1:7" ht="14.25" x14ac:dyDescent="0.2">
      <c r="A4" s="10"/>
      <c r="B4" s="12"/>
      <c r="C4" s="16"/>
      <c r="D4" s="13"/>
      <c r="E4" s="13"/>
      <c r="F4" s="43"/>
      <c r="G4" s="43"/>
    </row>
    <row r="5" spans="1:7" x14ac:dyDescent="0.2">
      <c r="A5" s="14"/>
      <c r="B5" s="15"/>
      <c r="C5" s="17"/>
      <c r="D5" s="235" t="s">
        <v>28</v>
      </c>
      <c r="E5" s="235"/>
      <c r="F5" s="236" t="s">
        <v>29</v>
      </c>
      <c r="G5" s="237"/>
    </row>
    <row r="6" spans="1:7" x14ac:dyDescent="0.2">
      <c r="A6" s="18" t="s">
        <v>27</v>
      </c>
      <c r="B6" s="19"/>
      <c r="C6" s="20"/>
      <c r="D6" s="57" t="s">
        <v>24</v>
      </c>
      <c r="E6" s="58" t="s">
        <v>25</v>
      </c>
      <c r="F6" s="59" t="s">
        <v>24</v>
      </c>
      <c r="G6" s="60" t="s">
        <v>25</v>
      </c>
    </row>
    <row r="7" spans="1:7" x14ac:dyDescent="0.2">
      <c r="A7" s="21" t="s">
        <v>23</v>
      </c>
      <c r="B7" s="22"/>
      <c r="C7" s="23"/>
      <c r="D7" s="30">
        <f>Investitionsbudget!F33</f>
        <v>0</v>
      </c>
      <c r="E7" s="36">
        <f>Investitionsbudget!I33</f>
        <v>0</v>
      </c>
      <c r="F7" s="33">
        <f>Investitionsbudget!P33</f>
        <v>0</v>
      </c>
      <c r="G7" s="33">
        <f>Investitionsbudget!S33</f>
        <v>0</v>
      </c>
    </row>
    <row r="8" spans="1:7" x14ac:dyDescent="0.2">
      <c r="A8" s="24" t="s">
        <v>22</v>
      </c>
      <c r="B8" s="25"/>
      <c r="C8" s="26"/>
      <c r="D8" s="31">
        <f>Investitionsbudget!F49</f>
        <v>0</v>
      </c>
      <c r="E8" s="37">
        <f>Investitionsbudget!I49</f>
        <v>0</v>
      </c>
      <c r="F8" s="34">
        <f>Investitionsbudget!P49</f>
        <v>0</v>
      </c>
      <c r="G8" s="34">
        <f>Investitionsbudget!S49</f>
        <v>0</v>
      </c>
    </row>
    <row r="9" spans="1:7" x14ac:dyDescent="0.2">
      <c r="A9" s="24" t="s">
        <v>30</v>
      </c>
      <c r="B9" s="25"/>
      <c r="C9" s="26"/>
      <c r="D9" s="31">
        <f>Investitionsbudget!F65</f>
        <v>0</v>
      </c>
      <c r="E9" s="37">
        <f>Investitionsbudget!I65</f>
        <v>0</v>
      </c>
      <c r="F9" s="34">
        <f>Investitionsbudget!P65</f>
        <v>0</v>
      </c>
      <c r="G9" s="34">
        <f>Investitionsbudget!S65</f>
        <v>0</v>
      </c>
    </row>
    <row r="10" spans="1:7" x14ac:dyDescent="0.2">
      <c r="A10" s="27" t="s">
        <v>20</v>
      </c>
      <c r="B10" s="28"/>
      <c r="C10" s="29"/>
      <c r="D10" s="32">
        <f>Investitionsbudget!F81</f>
        <v>0</v>
      </c>
      <c r="E10" s="38">
        <f>Investitionsbudget!I81</f>
        <v>0</v>
      </c>
      <c r="F10" s="35">
        <f>Investitionsbudget!P81</f>
        <v>0</v>
      </c>
      <c r="G10" s="35">
        <f>Investitionsbudget!S81</f>
        <v>0</v>
      </c>
    </row>
    <row r="11" spans="1:7" x14ac:dyDescent="0.2">
      <c r="A11" s="39"/>
      <c r="B11" s="39"/>
      <c r="C11" s="39"/>
      <c r="D11" s="39"/>
      <c r="E11" s="39"/>
      <c r="F11" s="39"/>
      <c r="G11" s="39"/>
    </row>
    <row r="12" spans="1:7" ht="15" x14ac:dyDescent="0.2">
      <c r="A12" s="11" t="s">
        <v>45</v>
      </c>
      <c r="B12" s="39"/>
      <c r="C12" s="39"/>
      <c r="D12" s="39"/>
      <c r="E12" s="39"/>
      <c r="F12" s="39"/>
      <c r="G12" s="39"/>
    </row>
  </sheetData>
  <sheetProtection password="CADA" sheet="1" objects="1" scenarios="1"/>
  <mergeCells count="2">
    <mergeCell ref="D5:E5"/>
    <mergeCell ref="F5:G5"/>
  </mergeCells>
  <pageMargins left="0.98958333333333337" right="0.98958333333333337" top="0.97916666666666663" bottom="0.78740157499999996" header="0.39583333333333331" footer="0.59375"/>
  <pageSetup paperSize="9" orientation="portrait" r:id="rId1"/>
  <headerFooter>
    <oddHeader>&amp;L&amp;"Arial,Fett"&amp;8ASTRA 89004&amp;"Arial,Standard"  I  Management von Naturgefahren auf den Nationalstrassen&amp;R&amp;8Massnahmenkatalog Sturz</oddHeader>
    <oddFooter>&amp;L&amp;8Ausgabe 2014  I  V1.10&amp;R&amp;8&amp;P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view="pageLayout" topLeftCell="A43" zoomScaleNormal="100" workbookViewId="0"/>
  </sheetViews>
  <sheetFormatPr baseColWidth="10" defaultRowHeight="12.75" x14ac:dyDescent="0.2"/>
  <sheetData>
    <row r="1" spans="1:7" ht="23.25" x14ac:dyDescent="0.2">
      <c r="A1" s="56" t="s">
        <v>44</v>
      </c>
      <c r="B1" s="40"/>
      <c r="C1" s="41"/>
      <c r="D1" s="42"/>
      <c r="E1" s="42"/>
      <c r="F1" s="42"/>
      <c r="G1" s="42"/>
    </row>
    <row r="2" spans="1:7" ht="14.25" x14ac:dyDescent="0.2">
      <c r="A2" s="40"/>
      <c r="B2" s="40"/>
      <c r="C2" s="41"/>
      <c r="D2" s="42"/>
      <c r="E2" s="42"/>
      <c r="F2" s="42"/>
      <c r="G2" s="42"/>
    </row>
    <row r="3" spans="1:7" x14ac:dyDescent="0.2">
      <c r="A3" s="10" t="s">
        <v>26</v>
      </c>
      <c r="B3" s="12"/>
      <c r="C3" s="16"/>
      <c r="D3" s="9" t="str">
        <f>Investitionsbudget!F5</f>
        <v>Prozessraum</v>
      </c>
      <c r="E3" s="9"/>
      <c r="F3" s="61"/>
      <c r="G3" s="61"/>
    </row>
    <row r="4" spans="1:7" x14ac:dyDescent="0.2">
      <c r="A4" s="10"/>
      <c r="B4" s="12"/>
      <c r="C4" s="16"/>
      <c r="D4" s="13"/>
      <c r="E4" s="13"/>
      <c r="F4" s="61"/>
      <c r="G4" s="61"/>
    </row>
    <row r="5" spans="1:7" x14ac:dyDescent="0.2">
      <c r="A5" s="14"/>
      <c r="B5" s="15"/>
      <c r="C5" s="17"/>
      <c r="D5" s="235" t="s">
        <v>28</v>
      </c>
      <c r="E5" s="235"/>
      <c r="F5" s="236" t="s">
        <v>29</v>
      </c>
      <c r="G5" s="237"/>
    </row>
    <row r="6" spans="1:7" x14ac:dyDescent="0.2">
      <c r="A6" s="18" t="s">
        <v>27</v>
      </c>
      <c r="B6" s="19"/>
      <c r="C6" s="20"/>
      <c r="D6" s="57" t="s">
        <v>24</v>
      </c>
      <c r="E6" s="58" t="s">
        <v>25</v>
      </c>
      <c r="F6" s="59" t="s">
        <v>24</v>
      </c>
      <c r="G6" s="60" t="s">
        <v>25</v>
      </c>
    </row>
    <row r="7" spans="1:7" x14ac:dyDescent="0.2">
      <c r="A7" s="21" t="s">
        <v>23</v>
      </c>
      <c r="B7" s="22"/>
      <c r="C7" s="23"/>
      <c r="D7" s="30">
        <f>Investitionsbudget!F33</f>
        <v>0</v>
      </c>
      <c r="E7" s="36">
        <f>Investitionsbudget!I33</f>
        <v>0</v>
      </c>
      <c r="F7" s="33">
        <f>Investitionsbudget!P33</f>
        <v>0</v>
      </c>
      <c r="G7" s="33">
        <f>Investitionsbudget!S33</f>
        <v>0</v>
      </c>
    </row>
    <row r="8" spans="1:7" x14ac:dyDescent="0.2">
      <c r="A8" s="24" t="s">
        <v>22</v>
      </c>
      <c r="B8" s="25"/>
      <c r="C8" s="26"/>
      <c r="D8" s="31">
        <f>Investitionsbudget!F49</f>
        <v>0</v>
      </c>
      <c r="E8" s="37">
        <f>Investitionsbudget!I49</f>
        <v>0</v>
      </c>
      <c r="F8" s="34">
        <f>Investitionsbudget!P49</f>
        <v>0</v>
      </c>
      <c r="G8" s="34">
        <f>Investitionsbudget!S49</f>
        <v>0</v>
      </c>
    </row>
    <row r="9" spans="1:7" x14ac:dyDescent="0.2">
      <c r="A9" s="24" t="s">
        <v>30</v>
      </c>
      <c r="B9" s="25"/>
      <c r="C9" s="26"/>
      <c r="D9" s="31">
        <f>Investitionsbudget!F65</f>
        <v>0</v>
      </c>
      <c r="E9" s="37">
        <f>Investitionsbudget!I65</f>
        <v>0</v>
      </c>
      <c r="F9" s="34">
        <f>Investitionsbudget!P65</f>
        <v>0</v>
      </c>
      <c r="G9" s="34">
        <f>Investitionsbudget!S65</f>
        <v>0</v>
      </c>
    </row>
    <row r="10" spans="1:7" x14ac:dyDescent="0.2">
      <c r="A10" s="27" t="s">
        <v>20</v>
      </c>
      <c r="B10" s="28"/>
      <c r="C10" s="29"/>
      <c r="D10" s="32">
        <f>Investitionsbudget!F81</f>
        <v>0</v>
      </c>
      <c r="E10" s="38">
        <f>Investitionsbudget!I81</f>
        <v>0</v>
      </c>
      <c r="F10" s="35">
        <f>Investitionsbudget!P81</f>
        <v>0</v>
      </c>
      <c r="G10" s="35">
        <f>Investitionsbudget!S81</f>
        <v>0</v>
      </c>
    </row>
    <row r="11" spans="1:7" x14ac:dyDescent="0.2">
      <c r="A11" s="62"/>
      <c r="B11" s="62"/>
      <c r="C11" s="62"/>
      <c r="D11" s="62"/>
      <c r="E11" s="62"/>
      <c r="F11" s="62"/>
      <c r="G11" s="62"/>
    </row>
    <row r="12" spans="1:7" ht="15" x14ac:dyDescent="0.2">
      <c r="A12" s="11" t="s">
        <v>46</v>
      </c>
      <c r="B12" s="39"/>
      <c r="C12" s="39"/>
      <c r="D12" s="39"/>
      <c r="E12" s="39"/>
      <c r="F12" s="39"/>
      <c r="G12" s="39"/>
    </row>
  </sheetData>
  <sheetProtection password="CADA" sheet="1" objects="1" scenarios="1"/>
  <mergeCells count="2">
    <mergeCell ref="D5:E5"/>
    <mergeCell ref="F5:G5"/>
  </mergeCells>
  <pageMargins left="0.97916666666666663" right="0.97916666666666663" top="0.98958333333333337" bottom="0.78740157499999996" header="0.40625" footer="0.59375"/>
  <pageSetup paperSize="9" orientation="portrait" r:id="rId1"/>
  <headerFooter>
    <oddHeader>&amp;L&amp;"Arial,Fett"&amp;8ASTRA 89004 &amp;"Arial,Standard" I  Management von Naturgefahren auf den Nationalstrassen&amp;R&amp;8Massnahmenkatalog Wasser</oddHeader>
    <oddFooter>&amp;L&amp;8Ausgabe 2014  I  V1.10&amp;R&amp;8&amp;P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view="pageLayout" topLeftCell="A34" zoomScaleNormal="100" workbookViewId="0"/>
  </sheetViews>
  <sheetFormatPr baseColWidth="10" defaultRowHeight="12.75" x14ac:dyDescent="0.2"/>
  <cols>
    <col min="1" max="16384" width="11.42578125" style="7"/>
  </cols>
  <sheetData>
    <row r="1" spans="1:7" ht="23.25" x14ac:dyDescent="0.2">
      <c r="A1" s="56" t="s">
        <v>31</v>
      </c>
      <c r="B1" s="40"/>
      <c r="C1" s="41"/>
      <c r="D1" s="42"/>
      <c r="E1" s="42"/>
      <c r="F1" s="42"/>
      <c r="G1" s="42"/>
    </row>
    <row r="2" spans="1:7" ht="14.25" x14ac:dyDescent="0.2">
      <c r="A2" s="40"/>
      <c r="B2" s="40"/>
      <c r="C2" s="41"/>
      <c r="D2" s="42"/>
      <c r="E2" s="42"/>
      <c r="F2" s="42"/>
      <c r="G2" s="42"/>
    </row>
    <row r="3" spans="1:7" ht="14.25" x14ac:dyDescent="0.2">
      <c r="A3" s="10" t="s">
        <v>26</v>
      </c>
      <c r="B3" s="12"/>
      <c r="C3" s="16"/>
      <c r="D3" s="9" t="str">
        <f>Investitionsbudget!F5</f>
        <v>Prozessraum</v>
      </c>
      <c r="E3" s="8"/>
      <c r="F3" s="43"/>
      <c r="G3" s="43"/>
    </row>
    <row r="4" spans="1:7" ht="14.25" x14ac:dyDescent="0.2">
      <c r="A4" s="10"/>
      <c r="B4" s="12"/>
      <c r="C4" s="16"/>
      <c r="D4" s="13"/>
      <c r="E4" s="13"/>
      <c r="F4" s="43"/>
      <c r="G4" s="43"/>
    </row>
    <row r="5" spans="1:7" x14ac:dyDescent="0.2">
      <c r="A5" s="14"/>
      <c r="B5" s="15"/>
      <c r="C5" s="17"/>
      <c r="D5" s="235" t="s">
        <v>28</v>
      </c>
      <c r="E5" s="235"/>
      <c r="F5" s="236" t="s">
        <v>29</v>
      </c>
      <c r="G5" s="237"/>
    </row>
    <row r="6" spans="1:7" x14ac:dyDescent="0.2">
      <c r="A6" s="18" t="s">
        <v>27</v>
      </c>
      <c r="B6" s="19"/>
      <c r="C6" s="20"/>
      <c r="D6" s="44" t="s">
        <v>24</v>
      </c>
      <c r="E6" s="45" t="s">
        <v>25</v>
      </c>
      <c r="F6" s="59" t="s">
        <v>24</v>
      </c>
      <c r="G6" s="60" t="s">
        <v>25</v>
      </c>
    </row>
    <row r="7" spans="1:7" x14ac:dyDescent="0.2">
      <c r="A7" s="21" t="s">
        <v>23</v>
      </c>
      <c r="B7" s="22"/>
      <c r="C7" s="23"/>
      <c r="D7" s="30">
        <f>Investitionsbudget!F33</f>
        <v>0</v>
      </c>
      <c r="E7" s="36">
        <f>Investitionsbudget!I33</f>
        <v>0</v>
      </c>
      <c r="F7" s="33">
        <f>Investitionsbudget!P33</f>
        <v>0</v>
      </c>
      <c r="G7" s="33">
        <f>Investitionsbudget!S33</f>
        <v>0</v>
      </c>
    </row>
    <row r="8" spans="1:7" x14ac:dyDescent="0.2">
      <c r="A8" s="24" t="s">
        <v>22</v>
      </c>
      <c r="B8" s="25"/>
      <c r="C8" s="26"/>
      <c r="D8" s="31">
        <f>Investitionsbudget!F49</f>
        <v>0</v>
      </c>
      <c r="E8" s="37">
        <f>Investitionsbudget!I49</f>
        <v>0</v>
      </c>
      <c r="F8" s="34">
        <f>Investitionsbudget!P49</f>
        <v>0</v>
      </c>
      <c r="G8" s="34">
        <f>Investitionsbudget!S49</f>
        <v>0</v>
      </c>
    </row>
    <row r="9" spans="1:7" x14ac:dyDescent="0.2">
      <c r="A9" s="24" t="s">
        <v>30</v>
      </c>
      <c r="B9" s="25"/>
      <c r="C9" s="26"/>
      <c r="D9" s="31">
        <f>Investitionsbudget!F65</f>
        <v>0</v>
      </c>
      <c r="E9" s="37">
        <f>Investitionsbudget!I65</f>
        <v>0</v>
      </c>
      <c r="F9" s="34">
        <f>Investitionsbudget!P65</f>
        <v>0</v>
      </c>
      <c r="G9" s="34">
        <f>Investitionsbudget!S65</f>
        <v>0</v>
      </c>
    </row>
    <row r="10" spans="1:7" x14ac:dyDescent="0.2">
      <c r="A10" s="27" t="s">
        <v>20</v>
      </c>
      <c r="B10" s="28"/>
      <c r="C10" s="29"/>
      <c r="D10" s="32">
        <f>Investitionsbudget!F81</f>
        <v>0</v>
      </c>
      <c r="E10" s="38">
        <f>Investitionsbudget!I81</f>
        <v>0</v>
      </c>
      <c r="F10" s="35">
        <f>Investitionsbudget!P81</f>
        <v>0</v>
      </c>
      <c r="G10" s="35">
        <f>Investitionsbudget!S81</f>
        <v>0</v>
      </c>
    </row>
    <row r="12" spans="1:7" ht="15" x14ac:dyDescent="0.2">
      <c r="A12" s="11" t="s">
        <v>45</v>
      </c>
    </row>
  </sheetData>
  <sheetProtection password="CADA" sheet="1" objects="1" scenarios="1"/>
  <mergeCells count="2">
    <mergeCell ref="F5:G5"/>
    <mergeCell ref="D5:E5"/>
  </mergeCells>
  <pageMargins left="0.97916666666666663" right="0.97916666666666663" top="0.98958333333333337" bottom="0.78740157480314965" header="0.40625" footer="0.59375"/>
  <pageSetup paperSize="9" fitToHeight="2" orientation="portrait" r:id="rId1"/>
  <headerFooter>
    <oddHeader>&amp;L&amp;"Arial,Fett"&amp;8ASTRA 89004&amp;"Arial,Standard"  I  Management von Naturgefahren auf den Nationalstrassen&amp;R&amp;8Massnahmenkatalog Lawinen</oddHeader>
    <oddFooter>&amp;L&amp;8Ausgabe 2014  I  V1.10&amp;R&amp;8&amp;P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view="pageLayout" topLeftCell="A37" zoomScaleNormal="100" workbookViewId="0"/>
  </sheetViews>
  <sheetFormatPr baseColWidth="10" defaultRowHeight="12.75" x14ac:dyDescent="0.2"/>
  <sheetData>
    <row r="1" spans="1:7" ht="23.25" x14ac:dyDescent="0.2">
      <c r="A1" s="56" t="s">
        <v>43</v>
      </c>
      <c r="B1" s="40"/>
      <c r="C1" s="41"/>
      <c r="D1" s="42"/>
      <c r="E1" s="42"/>
      <c r="F1" s="42"/>
      <c r="G1" s="42"/>
    </row>
    <row r="2" spans="1:7" ht="14.25" x14ac:dyDescent="0.2">
      <c r="A2" s="40"/>
      <c r="B2" s="40"/>
      <c r="C2" s="41"/>
      <c r="D2" s="42"/>
      <c r="E2" s="42"/>
      <c r="F2" s="42"/>
      <c r="G2" s="42"/>
    </row>
    <row r="3" spans="1:7" ht="14.25" x14ac:dyDescent="0.2">
      <c r="A3" s="10" t="s">
        <v>26</v>
      </c>
      <c r="B3" s="12"/>
      <c r="C3" s="16"/>
      <c r="D3" s="9" t="str">
        <f>Investitionsbudget!F5</f>
        <v>Prozessraum</v>
      </c>
      <c r="E3" s="8"/>
      <c r="F3" s="43"/>
      <c r="G3" s="43"/>
    </row>
    <row r="4" spans="1:7" ht="14.25" x14ac:dyDescent="0.2">
      <c r="A4" s="10"/>
      <c r="B4" s="12"/>
      <c r="C4" s="16"/>
      <c r="D4" s="13"/>
      <c r="E4" s="13"/>
      <c r="F4" s="43"/>
      <c r="G4" s="43"/>
    </row>
    <row r="5" spans="1:7" x14ac:dyDescent="0.2">
      <c r="A5" s="14"/>
      <c r="B5" s="15"/>
      <c r="C5" s="17"/>
      <c r="D5" s="235" t="s">
        <v>28</v>
      </c>
      <c r="E5" s="235"/>
      <c r="F5" s="236" t="s">
        <v>29</v>
      </c>
      <c r="G5" s="237"/>
    </row>
    <row r="6" spans="1:7" x14ac:dyDescent="0.2">
      <c r="A6" s="18" t="s">
        <v>27</v>
      </c>
      <c r="B6" s="19"/>
      <c r="C6" s="20"/>
      <c r="D6" s="44" t="s">
        <v>24</v>
      </c>
      <c r="E6" s="45" t="s">
        <v>25</v>
      </c>
      <c r="F6" s="59" t="s">
        <v>24</v>
      </c>
      <c r="G6" s="60" t="s">
        <v>25</v>
      </c>
    </row>
    <row r="7" spans="1:7" x14ac:dyDescent="0.2">
      <c r="A7" s="21" t="s">
        <v>23</v>
      </c>
      <c r="B7" s="22"/>
      <c r="C7" s="23"/>
      <c r="D7" s="30">
        <f>Investitionsbudget!F33</f>
        <v>0</v>
      </c>
      <c r="E7" s="36">
        <f>Investitionsbudget!I33</f>
        <v>0</v>
      </c>
      <c r="F7" s="33">
        <f>Investitionsbudget!P33</f>
        <v>0</v>
      </c>
      <c r="G7" s="33">
        <f>Investitionsbudget!S33</f>
        <v>0</v>
      </c>
    </row>
    <row r="8" spans="1:7" x14ac:dyDescent="0.2">
      <c r="A8" s="24" t="s">
        <v>22</v>
      </c>
      <c r="B8" s="25"/>
      <c r="C8" s="26"/>
      <c r="D8" s="31">
        <f>Investitionsbudget!F49</f>
        <v>0</v>
      </c>
      <c r="E8" s="37">
        <f>Investitionsbudget!I49</f>
        <v>0</v>
      </c>
      <c r="F8" s="34">
        <f>Investitionsbudget!P49</f>
        <v>0</v>
      </c>
      <c r="G8" s="34">
        <f>Investitionsbudget!S49</f>
        <v>0</v>
      </c>
    </row>
    <row r="9" spans="1:7" x14ac:dyDescent="0.2">
      <c r="A9" s="24" t="s">
        <v>30</v>
      </c>
      <c r="B9" s="25"/>
      <c r="C9" s="26"/>
      <c r="D9" s="31">
        <f>Investitionsbudget!F65</f>
        <v>0</v>
      </c>
      <c r="E9" s="37">
        <f>Investitionsbudget!I65</f>
        <v>0</v>
      </c>
      <c r="F9" s="34">
        <f>Investitionsbudget!P65</f>
        <v>0</v>
      </c>
      <c r="G9" s="34">
        <f>Investitionsbudget!S65</f>
        <v>0</v>
      </c>
    </row>
    <row r="10" spans="1:7" x14ac:dyDescent="0.2">
      <c r="A10" s="27" t="s">
        <v>20</v>
      </c>
      <c r="B10" s="28"/>
      <c r="C10" s="29"/>
      <c r="D10" s="32">
        <f>Investitionsbudget!F81</f>
        <v>0</v>
      </c>
      <c r="E10" s="38">
        <f>Investitionsbudget!I81</f>
        <v>0</v>
      </c>
      <c r="F10" s="35">
        <f>Investitionsbudget!P81</f>
        <v>0</v>
      </c>
      <c r="G10" s="35">
        <f>Investitionsbudget!S81</f>
        <v>0</v>
      </c>
    </row>
    <row r="11" spans="1:7" x14ac:dyDescent="0.2">
      <c r="A11" s="39"/>
      <c r="B11" s="39"/>
      <c r="C11" s="39"/>
      <c r="D11" s="39"/>
      <c r="E11" s="39"/>
      <c r="F11" s="62"/>
      <c r="G11" s="62"/>
    </row>
    <row r="12" spans="1:7" ht="15" x14ac:dyDescent="0.2">
      <c r="A12" s="11" t="s">
        <v>45</v>
      </c>
      <c r="B12" s="39"/>
      <c r="C12" s="39"/>
      <c r="D12" s="39"/>
      <c r="E12" s="39"/>
      <c r="F12" s="39"/>
      <c r="G12" s="39"/>
    </row>
  </sheetData>
  <sheetProtection password="CADA" sheet="1" objects="1" scenarios="1"/>
  <mergeCells count="2">
    <mergeCell ref="D5:E5"/>
    <mergeCell ref="F5:G5"/>
  </mergeCells>
  <pageMargins left="0.98958333333333337" right="0.97916666666666663" top="0.98958333333333337" bottom="0.78740157499999996" header="0.39583333333333331" footer="0.58333333333333337"/>
  <pageSetup paperSize="9" orientation="portrait" r:id="rId1"/>
  <headerFooter>
    <oddHeader>&amp;L&amp;"Arial,Fett"&amp;8ASTRA 89004&amp;"Arial,Standard"  I  Management von Naturgefahren auf den Nationalstrassen&amp;R&amp;8Massnahmenkatalog Rutschung</oddHeader>
    <oddFooter>&amp;L&amp;8Ausgabe 2014  I  V1.10&amp;R&amp;8&amp;P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view="pageLayout" topLeftCell="A25" zoomScaleNormal="100" workbookViewId="0">
      <selection sqref="A1:G1"/>
    </sheetView>
  </sheetViews>
  <sheetFormatPr baseColWidth="10" defaultRowHeight="12.75" x14ac:dyDescent="0.2"/>
  <sheetData>
    <row r="1" spans="1:7" ht="48.75" customHeight="1" x14ac:dyDescent="0.2">
      <c r="A1" s="238" t="s">
        <v>42</v>
      </c>
      <c r="B1" s="238"/>
      <c r="C1" s="238"/>
      <c r="D1" s="238"/>
      <c r="E1" s="238"/>
      <c r="F1" s="238"/>
      <c r="G1" s="238"/>
    </row>
    <row r="2" spans="1:7" ht="14.25" x14ac:dyDescent="0.2">
      <c r="A2" s="40"/>
      <c r="B2" s="40"/>
      <c r="C2" s="41"/>
      <c r="D2" s="42"/>
      <c r="E2" s="42"/>
      <c r="F2" s="42"/>
      <c r="G2" s="42"/>
    </row>
    <row r="3" spans="1:7" ht="14.25" x14ac:dyDescent="0.2">
      <c r="A3" s="10" t="s">
        <v>26</v>
      </c>
      <c r="B3" s="12"/>
      <c r="C3" s="16"/>
      <c r="D3" s="9" t="str">
        <f>Investitionsbudget!F5</f>
        <v>Prozessraum</v>
      </c>
      <c r="E3" s="8"/>
      <c r="F3" s="43"/>
      <c r="G3" s="43"/>
    </row>
    <row r="4" spans="1:7" ht="14.25" x14ac:dyDescent="0.2">
      <c r="A4" s="10"/>
      <c r="B4" s="12"/>
      <c r="C4" s="16"/>
      <c r="D4" s="13"/>
      <c r="E4" s="13"/>
      <c r="F4" s="43"/>
      <c r="G4" s="43"/>
    </row>
    <row r="5" spans="1:7" x14ac:dyDescent="0.2">
      <c r="A5" s="14"/>
      <c r="B5" s="15"/>
      <c r="C5" s="17"/>
      <c r="D5" s="235" t="s">
        <v>28</v>
      </c>
      <c r="E5" s="235"/>
      <c r="F5" s="236" t="s">
        <v>29</v>
      </c>
      <c r="G5" s="237"/>
    </row>
    <row r="6" spans="1:7" x14ac:dyDescent="0.2">
      <c r="A6" s="18" t="s">
        <v>27</v>
      </c>
      <c r="B6" s="19"/>
      <c r="C6" s="20"/>
      <c r="D6" s="44" t="s">
        <v>24</v>
      </c>
      <c r="E6" s="45" t="s">
        <v>25</v>
      </c>
      <c r="F6" s="59" t="s">
        <v>24</v>
      </c>
      <c r="G6" s="60" t="s">
        <v>25</v>
      </c>
    </row>
    <row r="7" spans="1:7" x14ac:dyDescent="0.2">
      <c r="A7" s="21" t="s">
        <v>23</v>
      </c>
      <c r="B7" s="22"/>
      <c r="C7" s="23"/>
      <c r="D7" s="30">
        <f>Investitionsbudget!F33</f>
        <v>0</v>
      </c>
      <c r="E7" s="36">
        <f>Investitionsbudget!I33</f>
        <v>0</v>
      </c>
      <c r="F7" s="33">
        <f>Investitionsbudget!P33</f>
        <v>0</v>
      </c>
      <c r="G7" s="33">
        <f>Investitionsbudget!S33</f>
        <v>0</v>
      </c>
    </row>
    <row r="8" spans="1:7" x14ac:dyDescent="0.2">
      <c r="A8" s="24" t="s">
        <v>22</v>
      </c>
      <c r="B8" s="25"/>
      <c r="C8" s="26"/>
      <c r="D8" s="31">
        <f>Investitionsbudget!F49</f>
        <v>0</v>
      </c>
      <c r="E8" s="37">
        <f>Investitionsbudget!I49</f>
        <v>0</v>
      </c>
      <c r="F8" s="34">
        <f>Investitionsbudget!P49</f>
        <v>0</v>
      </c>
      <c r="G8" s="34">
        <f>Investitionsbudget!S49</f>
        <v>0</v>
      </c>
    </row>
    <row r="9" spans="1:7" x14ac:dyDescent="0.2">
      <c r="A9" s="24" t="s">
        <v>30</v>
      </c>
      <c r="B9" s="25"/>
      <c r="C9" s="26"/>
      <c r="D9" s="31">
        <f>Investitionsbudget!F65</f>
        <v>0</v>
      </c>
      <c r="E9" s="37">
        <f>Investitionsbudget!I65</f>
        <v>0</v>
      </c>
      <c r="F9" s="34">
        <f>Investitionsbudget!P65</f>
        <v>0</v>
      </c>
      <c r="G9" s="34">
        <f>Investitionsbudget!S65</f>
        <v>0</v>
      </c>
    </row>
    <row r="10" spans="1:7" x14ac:dyDescent="0.2">
      <c r="A10" s="27" t="s">
        <v>20</v>
      </c>
      <c r="B10" s="28"/>
      <c r="C10" s="29"/>
      <c r="D10" s="32">
        <f>Investitionsbudget!F81</f>
        <v>0</v>
      </c>
      <c r="E10" s="38">
        <f>Investitionsbudget!I81</f>
        <v>0</v>
      </c>
      <c r="F10" s="35">
        <f>Investitionsbudget!P81</f>
        <v>0</v>
      </c>
      <c r="G10" s="35">
        <f>Investitionsbudget!S81</f>
        <v>0</v>
      </c>
    </row>
    <row r="11" spans="1:7" x14ac:dyDescent="0.2">
      <c r="A11" s="39"/>
      <c r="B11" s="39"/>
      <c r="C11" s="39"/>
      <c r="D11" s="39"/>
      <c r="E11" s="39"/>
      <c r="F11" s="39"/>
      <c r="G11" s="39"/>
    </row>
    <row r="12" spans="1:7" ht="15" x14ac:dyDescent="0.2">
      <c r="A12" s="11" t="s">
        <v>46</v>
      </c>
      <c r="B12" s="39"/>
      <c r="C12" s="39"/>
      <c r="D12" s="39"/>
      <c r="E12" s="39"/>
      <c r="F12" s="39"/>
      <c r="G12" s="39"/>
    </row>
  </sheetData>
  <sheetProtection password="CADA" sheet="1" objects="1" scenarios="1"/>
  <mergeCells count="3">
    <mergeCell ref="D5:E5"/>
    <mergeCell ref="F5:G5"/>
    <mergeCell ref="A1:G1"/>
  </mergeCells>
  <pageMargins left="0.98958333333333337" right="0.98958333333333337" top="0.98958333333333337" bottom="0.78740157499999996" header="0.39583333333333331" footer="0.59375"/>
  <pageSetup paperSize="9" orientation="portrait" r:id="rId1"/>
  <headerFooter>
    <oddHeader>&amp;L&amp;"Arial,Fett"&amp;8ASTRA 89004 &amp;"Arial,Standard" I  Management von Naturgefahren auf den Nationalstrassen&amp;R&amp;8Massnahmenkatalog Einsturz / Absenkung</oddHeader>
    <oddFooter>&amp;L&amp;8Ausgabe 2014  I  V1.10&amp;R&amp;8&amp;P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f:fields xmlns:f="http://schemas.fabasoft.com/folio/2007/fields">
  <f:record ref="">
    <f:field ref="objname" par="" edit="true" text="Investitionskosten 20140605"/>
    <f:field ref="objsubject" par="" edit="true" text=""/>
    <f:field ref="objcreatedby" par="" text="Grossen, Christian (ASTRA - Grc)"/>
    <f:field ref="objcreatedat" par="" text="28.01.2014 12:31:39"/>
    <f:field ref="objchangedby" par="" text="Cuttat, Sophie (ASTRA - Cuo)"/>
    <f:field ref="objmodifiedat" par="" text="05.02.2019 11:29:41"/>
    <f:field ref="doc_FSCFOLIO_1_1001_FieldDocumentNumber" par="" text=""/>
    <f:field ref="doc_FSCFOLIO_1_1001_FieldSubject" par="" edit="true" text=""/>
    <f:field ref="FSCFOLIO_1_1001_FieldCurrentUser" par="" text="Sophie Cuttat"/>
    <f:field ref="CCAPRECONFIG_15_1001_Objektname" par="" edit="true" text="Investitionskosten 20140605"/>
    <f:field ref="CHPRECONFIG_1_1001_Objektname" par="" edit="true" text="Investitionskosten 20140605"/>
  </f:record>
  <f:display par="" text="...">
    <f:field ref="CHPRECONFIG_1_1001_Objektname" text="Classe d'objets"/>
    <f:field ref="objcreatedat" text="Créé le/à"/>
    <f:field ref="objcreatedby" text="Créé par"/>
    <f:field ref="objchangedby" text="Dernière modification apportée par"/>
    <f:field ref="objmodifiedat" text="Dernière modification le/à"/>
    <f:field ref="objname" text="Nom"/>
    <f:field ref="CCAPRECONFIG_15_1001_Objektname" text="Nom d'objet"/>
    <f:field ref="objsubject" text="Objet (une seule ligne)"/>
    <f:field ref="FSCFOLIO_1_1001_FieldCurrentUser" text="Utilisateur actuel"/>
  </f:display>
  <f:display par="" text="Publipostage">
    <f:field ref="doc_FSCFOLIO_1_1001_FieldDocumentNumber" text="Numéro de document"/>
    <f:field ref="doc_FSCFOLIO_1_1001_FieldSubject" text="Objet"/>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7</vt:i4>
      </vt:variant>
      <vt:variant>
        <vt:lpstr>Plages nommées</vt:lpstr>
      </vt:variant>
      <vt:variant>
        <vt:i4>2</vt:i4>
      </vt:variant>
    </vt:vector>
  </HeadingPairs>
  <TitlesOfParts>
    <vt:vector size="9" baseType="lpstr">
      <vt:lpstr>Erläuterung</vt:lpstr>
      <vt:lpstr>Investitionsbudget</vt:lpstr>
      <vt:lpstr>Sturz</vt:lpstr>
      <vt:lpstr>Wasser</vt:lpstr>
      <vt:lpstr>Lawinen</vt:lpstr>
      <vt:lpstr>Rutschung</vt:lpstr>
      <vt:lpstr>Einsturz - Absenkung</vt:lpstr>
      <vt:lpstr>Investitionsbudget!Zone_d_impression</vt:lpstr>
      <vt:lpstr>Lawinen!Zone_d_impression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dc:creator>
  <cp:lastModifiedBy>Cuttat Sophie ASTRA</cp:lastModifiedBy>
  <cp:lastPrinted>2013-12-11T12:26:56Z</cp:lastPrinted>
  <dcterms:created xsi:type="dcterms:W3CDTF">2011-09-08T14:30:19Z</dcterms:created>
  <dcterms:modified xsi:type="dcterms:W3CDTF">2019-02-06T08:14:45Z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ASTRACFG@15.1700:Abs_Fachbereich">
    <vt:lpwstr>Risiken, Sicherheit, Audits</vt:lpwstr>
  </property>
  <property fmtid="{D5CDD505-2E9C-101B-9397-08002B2CF9AE}" pid="3" name="FSC#ASTRACFG@15.1700:Abs_Fachbereichsfunktion">
    <vt:lpwstr/>
  </property>
  <property fmtid="{D5CDD505-2E9C-101B-9397-08002B2CF9AE}" pid="4" name="FSC#ASTRACFG@15.1700:Absender_Fusszeilen">
    <vt:lpwstr>Office fédéral des routes OFROU_x000d_
Sophie Cuttat_x000d_
Adresse postale: 3003 Berne_x000d_
Mühlestrasse 2, 3063 Ittigen_x000d_
Tél. +41 58 461 41 83, fax +41 58 462 23 03_x000d_
sophie.cuttat@astra.admin.ch_x000d_
www.astra.admin.ch</vt:lpwstr>
  </property>
  <property fmtid="{D5CDD505-2E9C-101B-9397-08002B2CF9AE}" pid="5" name="FSC#ASTRACFG@15.1700:Abteilung">
    <vt:lpwstr/>
  </property>
  <property fmtid="{D5CDD505-2E9C-101B-9397-08002B2CF9AE}" pid="6" name="FSC#ASTRACFG@15.1700:Bereich">
    <vt:lpwstr/>
  </property>
  <property fmtid="{D5CDD505-2E9C-101B-9397-08002B2CF9AE}" pid="7" name="FSC#ASTRACFG@15.1700:Fachbereich">
    <vt:lpwstr/>
  </property>
  <property fmtid="{D5CDD505-2E9C-101B-9397-08002B2CF9AE}" pid="8" name="FSC#ASTRACFG@15.1700:FilialeOrt">
    <vt:lpwstr>Berne</vt:lpwstr>
  </property>
  <property fmtid="{D5CDD505-2E9C-101B-9397-08002B2CF9AE}" pid="9" name="FSC#ASTRACFG@15.1700:Funktion">
    <vt:lpwstr/>
  </property>
  <property fmtid="{D5CDD505-2E9C-101B-9397-08002B2CF9AE}" pid="10" name="FSC#ASTRACFG@15.1700:Postadresse">
    <vt:lpwstr>3003 Berne</vt:lpwstr>
  </property>
  <property fmtid="{D5CDD505-2E9C-101B-9397-08002B2CF9AE}" pid="11" name="FSC#ASTRACFG@15.1700:Standortadresse">
    <vt:lpwstr>Mühlestrasse 2, 3063 Ittigen</vt:lpwstr>
  </property>
  <property fmtid="{D5CDD505-2E9C-101B-9397-08002B2CF9AE}" pid="12" name="FSC#UVEKCFG@15.1700:Function">
    <vt:lpwstr/>
  </property>
  <property fmtid="{D5CDD505-2E9C-101B-9397-08002B2CF9AE}" pid="13" name="FSC#UVEKCFG@15.1700:FileRespOrg">
    <vt:lpwstr>Standards und Sicherheit</vt:lpwstr>
  </property>
  <property fmtid="{D5CDD505-2E9C-101B-9397-08002B2CF9AE}" pid="14" name="FSC#UVEKCFG@15.1700:DefaultGroupFileResponsible">
    <vt:lpwstr>Standards und Sicherheit</vt:lpwstr>
  </property>
  <property fmtid="{D5CDD505-2E9C-101B-9397-08002B2CF9AE}" pid="15" name="FSC#UVEKCFG@15.1700:FileRespFunction">
    <vt:lpwstr/>
  </property>
  <property fmtid="{D5CDD505-2E9C-101B-9397-08002B2CF9AE}" pid="16" name="FSC#UVEKCFG@15.1700:AssignedClassification">
    <vt:lpwstr/>
  </property>
  <property fmtid="{D5CDD505-2E9C-101B-9397-08002B2CF9AE}" pid="17" name="FSC#UVEKCFG@15.1700:AssignedClassificationCode">
    <vt:lpwstr/>
  </property>
  <property fmtid="{D5CDD505-2E9C-101B-9397-08002B2CF9AE}" pid="18" name="FSC#UVEKCFG@15.1700:FileResponsible">
    <vt:lpwstr>Sophie Cuttat</vt:lpwstr>
  </property>
  <property fmtid="{D5CDD505-2E9C-101B-9397-08002B2CF9AE}" pid="19" name="FSC#UVEKCFG@15.1700:FileResponsibleTel">
    <vt:lpwstr>+41 58 461 41 83</vt:lpwstr>
  </property>
  <property fmtid="{D5CDD505-2E9C-101B-9397-08002B2CF9AE}" pid="20" name="FSC#UVEKCFG@15.1700:FileResponsibleEmail">
    <vt:lpwstr>sophie.cuttat@astra.admin.ch</vt:lpwstr>
  </property>
  <property fmtid="{D5CDD505-2E9C-101B-9397-08002B2CF9AE}" pid="21" name="FSC#UVEKCFG@15.1700:FileResponsibleFax">
    <vt:lpwstr>+41 58 462 23 03</vt:lpwstr>
  </property>
  <property fmtid="{D5CDD505-2E9C-101B-9397-08002B2CF9AE}" pid="22" name="FSC#UVEKCFG@15.1700:FileResponsibleAddress">
    <vt:lpwstr>Mühlestrasse 2, 3003 Bern</vt:lpwstr>
  </property>
  <property fmtid="{D5CDD505-2E9C-101B-9397-08002B2CF9AE}" pid="23" name="FSC#UVEKCFG@15.1700:FileResponsibleStreet">
    <vt:lpwstr>Mühlestrasse 2</vt:lpwstr>
  </property>
  <property fmtid="{D5CDD505-2E9C-101B-9397-08002B2CF9AE}" pid="24" name="FSC#UVEKCFG@15.1700:FileResponsiblezipcode">
    <vt:lpwstr>3003</vt:lpwstr>
  </property>
  <property fmtid="{D5CDD505-2E9C-101B-9397-08002B2CF9AE}" pid="25" name="FSC#UVEKCFG@15.1700:FileResponsiblecity">
    <vt:lpwstr>Bern</vt:lpwstr>
  </property>
  <property fmtid="{D5CDD505-2E9C-101B-9397-08002B2CF9AE}" pid="26" name="FSC#UVEKCFG@15.1700:FileResponsibleAbbreviation">
    <vt:lpwstr>Cuo</vt:lpwstr>
  </property>
  <property fmtid="{D5CDD505-2E9C-101B-9397-08002B2CF9AE}" pid="27" name="FSC#UVEKCFG@15.1700:FileRespOrgHome">
    <vt:lpwstr/>
  </property>
  <property fmtid="{D5CDD505-2E9C-101B-9397-08002B2CF9AE}" pid="28" name="FSC#UVEKCFG@15.1700:CurrUserAbbreviation">
    <vt:lpwstr>Cuo</vt:lpwstr>
  </property>
  <property fmtid="{D5CDD505-2E9C-101B-9397-08002B2CF9AE}" pid="29" name="FSC#UVEKCFG@15.1700:CategoryReference">
    <vt:lpwstr>063.2</vt:lpwstr>
  </property>
  <property fmtid="{D5CDD505-2E9C-101B-9397-08002B2CF9AE}" pid="30" name="FSC#UVEKCFG@15.1700:cooAddress">
    <vt:lpwstr>COO.2045.100.7.3827082</vt:lpwstr>
  </property>
  <property fmtid="{D5CDD505-2E9C-101B-9397-08002B2CF9AE}" pid="31" name="FSC#UVEKCFG@15.1700:sleeveFileReference">
    <vt:lpwstr/>
  </property>
  <property fmtid="{D5CDD505-2E9C-101B-9397-08002B2CF9AE}" pid="32" name="FSC#UVEKCFG@15.1700:BureauName">
    <vt:lpwstr>Office fédéral des routes</vt:lpwstr>
  </property>
  <property fmtid="{D5CDD505-2E9C-101B-9397-08002B2CF9AE}" pid="33" name="FSC#UVEKCFG@15.1700:BureauShortName">
    <vt:lpwstr>OFROU</vt:lpwstr>
  </property>
  <property fmtid="{D5CDD505-2E9C-101B-9397-08002B2CF9AE}" pid="34" name="FSC#UVEKCFG@15.1700:BureauWebsite">
    <vt:lpwstr>www.ofrou.admin.ch</vt:lpwstr>
  </property>
  <property fmtid="{D5CDD505-2E9C-101B-9397-08002B2CF9AE}" pid="35" name="FSC#UVEKCFG@15.1700:SubFileTitle">
    <vt:lpwstr>Investitionskosten 20140605</vt:lpwstr>
  </property>
  <property fmtid="{D5CDD505-2E9C-101B-9397-08002B2CF9AE}" pid="36" name="FSC#UVEKCFG@15.1700:ForeignNumber">
    <vt:lpwstr/>
  </property>
  <property fmtid="{D5CDD505-2E9C-101B-9397-08002B2CF9AE}" pid="37" name="FSC#UVEKCFG@15.1700:Amtstitel">
    <vt:lpwstr/>
  </property>
  <property fmtid="{D5CDD505-2E9C-101B-9397-08002B2CF9AE}" pid="38" name="FSC#UVEKCFG@15.1700:ZusendungAm">
    <vt:lpwstr/>
  </property>
  <property fmtid="{D5CDD505-2E9C-101B-9397-08002B2CF9AE}" pid="39" name="FSC#UVEKCFG@15.1700:SignerLeft">
    <vt:lpwstr/>
  </property>
  <property fmtid="{D5CDD505-2E9C-101B-9397-08002B2CF9AE}" pid="40" name="FSC#UVEKCFG@15.1700:SignerRight">
    <vt:lpwstr/>
  </property>
  <property fmtid="{D5CDD505-2E9C-101B-9397-08002B2CF9AE}" pid="41" name="FSC#UVEKCFG@15.1700:SignerLeftJobTitle">
    <vt:lpwstr/>
  </property>
  <property fmtid="{D5CDD505-2E9C-101B-9397-08002B2CF9AE}" pid="42" name="FSC#UVEKCFG@15.1700:SignerRightJobTitle">
    <vt:lpwstr/>
  </property>
  <property fmtid="{D5CDD505-2E9C-101B-9397-08002B2CF9AE}" pid="43" name="FSC#UVEKCFG@15.1700:SignerLeftFunction">
    <vt:lpwstr/>
  </property>
  <property fmtid="{D5CDD505-2E9C-101B-9397-08002B2CF9AE}" pid="44" name="FSC#UVEKCFG@15.1700:SignerRightFunction">
    <vt:lpwstr/>
  </property>
  <property fmtid="{D5CDD505-2E9C-101B-9397-08002B2CF9AE}" pid="45" name="FSC#UVEKCFG@15.1700:SignerLeftUserRoleGroup">
    <vt:lpwstr/>
  </property>
  <property fmtid="{D5CDD505-2E9C-101B-9397-08002B2CF9AE}" pid="46" name="FSC#UVEKCFG@15.1700:SignerRightUserRoleGroup">
    <vt:lpwstr/>
  </property>
  <property fmtid="{D5CDD505-2E9C-101B-9397-08002B2CF9AE}" pid="47" name="FSC#UVEKCFG@15.1700:DocumentNumber">
    <vt:lpwstr>N052-6975</vt:lpwstr>
  </property>
  <property fmtid="{D5CDD505-2E9C-101B-9397-08002B2CF9AE}" pid="48" name="FSC#UVEKCFG@15.1700:AssignmentNumber">
    <vt:lpwstr/>
  </property>
  <property fmtid="{D5CDD505-2E9C-101B-9397-08002B2CF9AE}" pid="49" name="FSC#UVEKCFG@15.1700:EM_Personal">
    <vt:lpwstr/>
  </property>
  <property fmtid="{D5CDD505-2E9C-101B-9397-08002B2CF9AE}" pid="50" name="FSC#UVEKCFG@15.1700:EM_Geschlecht">
    <vt:lpwstr/>
  </property>
  <property fmtid="{D5CDD505-2E9C-101B-9397-08002B2CF9AE}" pid="51" name="FSC#UVEKCFG@15.1700:EM_GebDatum">
    <vt:lpwstr/>
  </property>
  <property fmtid="{D5CDD505-2E9C-101B-9397-08002B2CF9AE}" pid="52" name="FSC#UVEKCFG@15.1700:EM_Funktion">
    <vt:lpwstr/>
  </property>
  <property fmtid="{D5CDD505-2E9C-101B-9397-08002B2CF9AE}" pid="53" name="FSC#UVEKCFG@15.1700:EM_Beruf">
    <vt:lpwstr/>
  </property>
  <property fmtid="{D5CDD505-2E9C-101B-9397-08002B2CF9AE}" pid="54" name="FSC#UVEKCFG@15.1700:EM_SVNR">
    <vt:lpwstr/>
  </property>
  <property fmtid="{D5CDD505-2E9C-101B-9397-08002B2CF9AE}" pid="55" name="FSC#UVEKCFG@15.1700:EM_Familienstand">
    <vt:lpwstr/>
  </property>
  <property fmtid="{D5CDD505-2E9C-101B-9397-08002B2CF9AE}" pid="56" name="FSC#UVEKCFG@15.1700:EM_Muttersprache">
    <vt:lpwstr/>
  </property>
  <property fmtid="{D5CDD505-2E9C-101B-9397-08002B2CF9AE}" pid="57" name="FSC#UVEKCFG@15.1700:EM_Geboren_in">
    <vt:lpwstr/>
  </property>
  <property fmtid="{D5CDD505-2E9C-101B-9397-08002B2CF9AE}" pid="58" name="FSC#UVEKCFG@15.1700:EM_Briefanrede">
    <vt:lpwstr/>
  </property>
  <property fmtid="{D5CDD505-2E9C-101B-9397-08002B2CF9AE}" pid="59" name="FSC#UVEKCFG@15.1700:EM_Kommunikationssprache">
    <vt:lpwstr/>
  </property>
  <property fmtid="{D5CDD505-2E9C-101B-9397-08002B2CF9AE}" pid="60" name="FSC#UVEKCFG@15.1700:EM_Webseite">
    <vt:lpwstr/>
  </property>
  <property fmtid="{D5CDD505-2E9C-101B-9397-08002B2CF9AE}" pid="61" name="FSC#UVEKCFG@15.1700:EM_TelNr_Business">
    <vt:lpwstr/>
  </property>
  <property fmtid="{D5CDD505-2E9C-101B-9397-08002B2CF9AE}" pid="62" name="FSC#UVEKCFG@15.1700:EM_TelNr_Private">
    <vt:lpwstr/>
  </property>
  <property fmtid="{D5CDD505-2E9C-101B-9397-08002B2CF9AE}" pid="63" name="FSC#UVEKCFG@15.1700:EM_TelNr_Mobile">
    <vt:lpwstr/>
  </property>
  <property fmtid="{D5CDD505-2E9C-101B-9397-08002B2CF9AE}" pid="64" name="FSC#UVEKCFG@15.1700:EM_TelNr_Other">
    <vt:lpwstr/>
  </property>
  <property fmtid="{D5CDD505-2E9C-101B-9397-08002B2CF9AE}" pid="65" name="FSC#UVEKCFG@15.1700:EM_TelNr_Fax">
    <vt:lpwstr/>
  </property>
  <property fmtid="{D5CDD505-2E9C-101B-9397-08002B2CF9AE}" pid="66" name="FSC#UVEKCFG@15.1700:EM_EMail1">
    <vt:lpwstr/>
  </property>
  <property fmtid="{D5CDD505-2E9C-101B-9397-08002B2CF9AE}" pid="67" name="FSC#UVEKCFG@15.1700:EM_EMail2">
    <vt:lpwstr/>
  </property>
  <property fmtid="{D5CDD505-2E9C-101B-9397-08002B2CF9AE}" pid="68" name="FSC#UVEKCFG@15.1700:EM_EMail3">
    <vt:lpwstr/>
  </property>
  <property fmtid="{D5CDD505-2E9C-101B-9397-08002B2CF9AE}" pid="69" name="FSC#UVEKCFG@15.1700:EM_Name">
    <vt:lpwstr/>
  </property>
  <property fmtid="{D5CDD505-2E9C-101B-9397-08002B2CF9AE}" pid="70" name="FSC#UVEKCFG@15.1700:EM_UID">
    <vt:lpwstr/>
  </property>
  <property fmtid="{D5CDD505-2E9C-101B-9397-08002B2CF9AE}" pid="71" name="FSC#UVEKCFG@15.1700:EM_Rechtsform">
    <vt:lpwstr/>
  </property>
  <property fmtid="{D5CDD505-2E9C-101B-9397-08002B2CF9AE}" pid="72" name="FSC#UVEKCFG@15.1700:EM_Klassifizierung">
    <vt:lpwstr/>
  </property>
  <property fmtid="{D5CDD505-2E9C-101B-9397-08002B2CF9AE}" pid="73" name="FSC#UVEKCFG@15.1700:EM_Gruendungsjahr">
    <vt:lpwstr/>
  </property>
  <property fmtid="{D5CDD505-2E9C-101B-9397-08002B2CF9AE}" pid="74" name="FSC#UVEKCFG@15.1700:EM_Versandart">
    <vt:lpwstr/>
  </property>
  <property fmtid="{D5CDD505-2E9C-101B-9397-08002B2CF9AE}" pid="75" name="FSC#UVEKCFG@15.1700:EM_Versandvermek">
    <vt:lpwstr/>
  </property>
  <property fmtid="{D5CDD505-2E9C-101B-9397-08002B2CF9AE}" pid="76" name="FSC#UVEKCFG@15.1700:EM_Anrede">
    <vt:lpwstr/>
  </property>
  <property fmtid="{D5CDD505-2E9C-101B-9397-08002B2CF9AE}" pid="77" name="FSC#UVEKCFG@15.1700:EM_Titel">
    <vt:lpwstr/>
  </property>
  <property fmtid="{D5CDD505-2E9C-101B-9397-08002B2CF9AE}" pid="78" name="FSC#UVEKCFG@15.1700:EM_Nachgestellter_Titel">
    <vt:lpwstr/>
  </property>
  <property fmtid="{D5CDD505-2E9C-101B-9397-08002B2CF9AE}" pid="79" name="FSC#UVEKCFG@15.1700:EM_Vorname">
    <vt:lpwstr/>
  </property>
  <property fmtid="{D5CDD505-2E9C-101B-9397-08002B2CF9AE}" pid="80" name="FSC#UVEKCFG@15.1700:EM_Nachname">
    <vt:lpwstr/>
  </property>
  <property fmtid="{D5CDD505-2E9C-101B-9397-08002B2CF9AE}" pid="81" name="FSC#UVEKCFG@15.1700:EM_Kurzbezeichnung">
    <vt:lpwstr/>
  </property>
  <property fmtid="{D5CDD505-2E9C-101B-9397-08002B2CF9AE}" pid="82" name="FSC#UVEKCFG@15.1700:EM_Organisations_Zeile_1">
    <vt:lpwstr/>
  </property>
  <property fmtid="{D5CDD505-2E9C-101B-9397-08002B2CF9AE}" pid="83" name="FSC#UVEKCFG@15.1700:EM_Organisations_Zeile_2">
    <vt:lpwstr/>
  </property>
  <property fmtid="{D5CDD505-2E9C-101B-9397-08002B2CF9AE}" pid="84" name="FSC#UVEKCFG@15.1700:EM_Organisations_Zeile_3">
    <vt:lpwstr/>
  </property>
  <property fmtid="{D5CDD505-2E9C-101B-9397-08002B2CF9AE}" pid="85" name="FSC#UVEKCFG@15.1700:EM_Strasse">
    <vt:lpwstr/>
  </property>
  <property fmtid="{D5CDD505-2E9C-101B-9397-08002B2CF9AE}" pid="86" name="FSC#UVEKCFG@15.1700:EM_Hausnummer">
    <vt:lpwstr/>
  </property>
  <property fmtid="{D5CDD505-2E9C-101B-9397-08002B2CF9AE}" pid="87" name="FSC#UVEKCFG@15.1700:EM_Strasse2">
    <vt:lpwstr/>
  </property>
  <property fmtid="{D5CDD505-2E9C-101B-9397-08002B2CF9AE}" pid="88" name="FSC#UVEKCFG@15.1700:EM_Hausnummer_Zusatz">
    <vt:lpwstr/>
  </property>
  <property fmtid="{D5CDD505-2E9C-101B-9397-08002B2CF9AE}" pid="89" name="FSC#UVEKCFG@15.1700:EM_Postfach">
    <vt:lpwstr/>
  </property>
  <property fmtid="{D5CDD505-2E9C-101B-9397-08002B2CF9AE}" pid="90" name="FSC#UVEKCFG@15.1700:EM_PLZ">
    <vt:lpwstr/>
  </property>
  <property fmtid="{D5CDD505-2E9C-101B-9397-08002B2CF9AE}" pid="91" name="FSC#UVEKCFG@15.1700:EM_Ort">
    <vt:lpwstr/>
  </property>
  <property fmtid="{D5CDD505-2E9C-101B-9397-08002B2CF9AE}" pid="92" name="FSC#UVEKCFG@15.1700:EM_Land">
    <vt:lpwstr/>
  </property>
  <property fmtid="{D5CDD505-2E9C-101B-9397-08002B2CF9AE}" pid="93" name="FSC#UVEKCFG@15.1700:EM_E_Mail_Adresse">
    <vt:lpwstr/>
  </property>
  <property fmtid="{D5CDD505-2E9C-101B-9397-08002B2CF9AE}" pid="94" name="FSC#UVEKCFG@15.1700:EM_Funktionsbezeichnung">
    <vt:lpwstr/>
  </property>
  <property fmtid="{D5CDD505-2E9C-101B-9397-08002B2CF9AE}" pid="95" name="FSC#UVEKCFG@15.1700:EM_Serienbrieffeld_1">
    <vt:lpwstr/>
  </property>
  <property fmtid="{D5CDD505-2E9C-101B-9397-08002B2CF9AE}" pid="96" name="FSC#UVEKCFG@15.1700:EM_Serienbrieffeld_2">
    <vt:lpwstr/>
  </property>
  <property fmtid="{D5CDD505-2E9C-101B-9397-08002B2CF9AE}" pid="97" name="FSC#UVEKCFG@15.1700:EM_Serienbrieffeld_3">
    <vt:lpwstr/>
  </property>
  <property fmtid="{D5CDD505-2E9C-101B-9397-08002B2CF9AE}" pid="98" name="FSC#UVEKCFG@15.1700:EM_Serienbrieffeld_4">
    <vt:lpwstr/>
  </property>
  <property fmtid="{D5CDD505-2E9C-101B-9397-08002B2CF9AE}" pid="99" name="FSC#UVEKCFG@15.1700:EM_Serienbrieffeld_5">
    <vt:lpwstr/>
  </property>
  <property fmtid="{D5CDD505-2E9C-101B-9397-08002B2CF9AE}" pid="100" name="FSC#UVEKCFG@15.1700:EM_Address">
    <vt:lpwstr/>
  </property>
  <property fmtid="{D5CDD505-2E9C-101B-9397-08002B2CF9AE}" pid="101" name="FSC#UVEKCFG@15.1700:Abs_Nachname">
    <vt:lpwstr>Cuttat</vt:lpwstr>
  </property>
  <property fmtid="{D5CDD505-2E9C-101B-9397-08002B2CF9AE}" pid="102" name="FSC#UVEKCFG@15.1700:Abs_Vorname">
    <vt:lpwstr>Sophie</vt:lpwstr>
  </property>
  <property fmtid="{D5CDD505-2E9C-101B-9397-08002B2CF9AE}" pid="103" name="FSC#UVEKCFG@15.1700:Abs_Zeichen">
    <vt:lpwstr>Cuo</vt:lpwstr>
  </property>
  <property fmtid="{D5CDD505-2E9C-101B-9397-08002B2CF9AE}" pid="104" name="FSC#UVEKCFG@15.1700:Anrede">
    <vt:lpwstr/>
  </property>
  <property fmtid="{D5CDD505-2E9C-101B-9397-08002B2CF9AE}" pid="105" name="FSC#UVEKCFG@15.1700:EM_Versandartspez">
    <vt:lpwstr/>
  </property>
  <property fmtid="{D5CDD505-2E9C-101B-9397-08002B2CF9AE}" pid="106" name="FSC#UVEKCFG@15.1700:Briefdatum">
    <vt:lpwstr>28.01.2014</vt:lpwstr>
  </property>
  <property fmtid="{D5CDD505-2E9C-101B-9397-08002B2CF9AE}" pid="107" name="FSC#UVEKCFG@15.1700:Empf_Zeichen">
    <vt:lpwstr/>
  </property>
  <property fmtid="{D5CDD505-2E9C-101B-9397-08002B2CF9AE}" pid="108" name="FSC#UVEKCFG@15.1700:FilialePLZ">
    <vt:lpwstr>3003</vt:lpwstr>
  </property>
  <property fmtid="{D5CDD505-2E9C-101B-9397-08002B2CF9AE}" pid="109" name="FSC#UVEKCFG@15.1700:Gegenstand">
    <vt:lpwstr>SUJET</vt:lpwstr>
  </property>
  <property fmtid="{D5CDD505-2E9C-101B-9397-08002B2CF9AE}" pid="110" name="FSC#UVEKCFG@15.1700:Nummer">
    <vt:lpwstr>N052-6975</vt:lpwstr>
  </property>
  <property fmtid="{D5CDD505-2E9C-101B-9397-08002B2CF9AE}" pid="111" name="FSC#UVEKCFG@15.1700:Unterschrift_Nachname">
    <vt:lpwstr/>
  </property>
  <property fmtid="{D5CDD505-2E9C-101B-9397-08002B2CF9AE}" pid="112" name="FSC#UVEKCFG@15.1700:Unterschrift_Vorname">
    <vt:lpwstr/>
  </property>
  <property fmtid="{D5CDD505-2E9C-101B-9397-08002B2CF9AE}" pid="113" name="FSC#COOELAK@1.1001:Subject">
    <vt:lpwstr/>
  </property>
  <property fmtid="{D5CDD505-2E9C-101B-9397-08002B2CF9AE}" pid="114" name="FSC#COOELAK@1.1001:FileReference">
    <vt:lpwstr>063.2-00217</vt:lpwstr>
  </property>
  <property fmtid="{D5CDD505-2E9C-101B-9397-08002B2CF9AE}" pid="115" name="FSC#COOELAK@1.1001:FileRefYear">
    <vt:lpwstr>2013</vt:lpwstr>
  </property>
  <property fmtid="{D5CDD505-2E9C-101B-9397-08002B2CF9AE}" pid="116" name="FSC#COOELAK@1.1001:FileRefOrdinal">
    <vt:lpwstr>217</vt:lpwstr>
  </property>
  <property fmtid="{D5CDD505-2E9C-101B-9397-08002B2CF9AE}" pid="117" name="FSC#COOELAK@1.1001:FileRefOU">
    <vt:lpwstr>N</vt:lpwstr>
  </property>
  <property fmtid="{D5CDD505-2E9C-101B-9397-08002B2CF9AE}" pid="118" name="FSC#COOELAK@1.1001:Organization">
    <vt:lpwstr/>
  </property>
  <property fmtid="{D5CDD505-2E9C-101B-9397-08002B2CF9AE}" pid="119" name="FSC#COOELAK@1.1001:Owner">
    <vt:lpwstr>Grossen Christian, Bern</vt:lpwstr>
  </property>
  <property fmtid="{D5CDD505-2E9C-101B-9397-08002B2CF9AE}" pid="120" name="FSC#COOELAK@1.1001:OwnerExtension">
    <vt:lpwstr>+41 58 463 42 41</vt:lpwstr>
  </property>
  <property fmtid="{D5CDD505-2E9C-101B-9397-08002B2CF9AE}" pid="121" name="FSC#COOELAK@1.1001:OwnerFaxExtension">
    <vt:lpwstr>+41 58 463 23 03</vt:lpwstr>
  </property>
  <property fmtid="{D5CDD505-2E9C-101B-9397-08002B2CF9AE}" pid="122" name="FSC#COOELAK@1.1001:DispatchedBy">
    <vt:lpwstr/>
  </property>
  <property fmtid="{D5CDD505-2E9C-101B-9397-08002B2CF9AE}" pid="123" name="FSC#COOELAK@1.1001:DispatchedAt">
    <vt:lpwstr/>
  </property>
  <property fmtid="{D5CDD505-2E9C-101B-9397-08002B2CF9AE}" pid="124" name="FSC#COOELAK@1.1001:ApprovedBy">
    <vt:lpwstr/>
  </property>
  <property fmtid="{D5CDD505-2E9C-101B-9397-08002B2CF9AE}" pid="125" name="FSC#COOELAK@1.1001:ApprovedAt">
    <vt:lpwstr/>
  </property>
  <property fmtid="{D5CDD505-2E9C-101B-9397-08002B2CF9AE}" pid="126" name="FSC#COOELAK@1.1001:Department">
    <vt:lpwstr/>
  </property>
  <property fmtid="{D5CDD505-2E9C-101B-9397-08002B2CF9AE}" pid="127" name="FSC#COOELAK@1.1001:CreatedAt">
    <vt:lpwstr>28.01.2014</vt:lpwstr>
  </property>
  <property fmtid="{D5CDD505-2E9C-101B-9397-08002B2CF9AE}" pid="128" name="FSC#COOELAK@1.1001:OU">
    <vt:lpwstr>Standards und Sicherheit (ASTRA)</vt:lpwstr>
  </property>
  <property fmtid="{D5CDD505-2E9C-101B-9397-08002B2CF9AE}" pid="129" name="FSC#COOELAK@1.1001:Priority">
    <vt:lpwstr> ()</vt:lpwstr>
  </property>
  <property fmtid="{D5CDD505-2E9C-101B-9397-08002B2CF9AE}" pid="130" name="FSC#COOELAK@1.1001:ObjBarCode">
    <vt:lpwstr>*COO.2045.100.7.3827082*</vt:lpwstr>
  </property>
  <property fmtid="{D5CDD505-2E9C-101B-9397-08002B2CF9AE}" pid="131" name="FSC#COOELAK@1.1001:RefBarCode">
    <vt:lpwstr>*COO.2045.100.11.3224557*</vt:lpwstr>
  </property>
  <property fmtid="{D5CDD505-2E9C-101B-9397-08002B2CF9AE}" pid="132" name="FSC#COOELAK@1.1001:FileRefBarCode">
    <vt:lpwstr>*063.2-00217*</vt:lpwstr>
  </property>
  <property fmtid="{D5CDD505-2E9C-101B-9397-08002B2CF9AE}" pid="133" name="FSC#COOELAK@1.1001:ExternalRef">
    <vt:lpwstr/>
  </property>
  <property fmtid="{D5CDD505-2E9C-101B-9397-08002B2CF9AE}" pid="134" name="FSC#COOELAK@1.1001:IncomingNumber">
    <vt:lpwstr/>
  </property>
  <property fmtid="{D5CDD505-2E9C-101B-9397-08002B2CF9AE}" pid="135" name="FSC#COOELAK@1.1001:IncomingSubject">
    <vt:lpwstr/>
  </property>
  <property fmtid="{D5CDD505-2E9C-101B-9397-08002B2CF9AE}" pid="136" name="FSC#COOELAK@1.1001:ProcessResponsible">
    <vt:lpwstr/>
  </property>
  <property fmtid="{D5CDD505-2E9C-101B-9397-08002B2CF9AE}" pid="137" name="FSC#COOELAK@1.1001:ProcessResponsiblePhone">
    <vt:lpwstr/>
  </property>
  <property fmtid="{D5CDD505-2E9C-101B-9397-08002B2CF9AE}" pid="138" name="FSC#COOELAK@1.1001:ProcessResponsibleMail">
    <vt:lpwstr/>
  </property>
  <property fmtid="{D5CDD505-2E9C-101B-9397-08002B2CF9AE}" pid="139" name="FSC#COOELAK@1.1001:ProcessResponsibleFax">
    <vt:lpwstr/>
  </property>
  <property fmtid="{D5CDD505-2E9C-101B-9397-08002B2CF9AE}" pid="140" name="FSC#COOELAK@1.1001:ApproverFirstName">
    <vt:lpwstr/>
  </property>
  <property fmtid="{D5CDD505-2E9C-101B-9397-08002B2CF9AE}" pid="141" name="FSC#COOELAK@1.1001:ApproverSurName">
    <vt:lpwstr/>
  </property>
  <property fmtid="{D5CDD505-2E9C-101B-9397-08002B2CF9AE}" pid="142" name="FSC#COOELAK@1.1001:ApproverTitle">
    <vt:lpwstr/>
  </property>
  <property fmtid="{D5CDD505-2E9C-101B-9397-08002B2CF9AE}" pid="143" name="FSC#COOELAK@1.1001:ExternalDate">
    <vt:lpwstr/>
  </property>
  <property fmtid="{D5CDD505-2E9C-101B-9397-08002B2CF9AE}" pid="144" name="FSC#COOELAK@1.1001:SettlementApprovedAt">
    <vt:lpwstr/>
  </property>
  <property fmtid="{D5CDD505-2E9C-101B-9397-08002B2CF9AE}" pid="145" name="FSC#COOELAK@1.1001:BaseNumber">
    <vt:lpwstr>063.2</vt:lpwstr>
  </property>
  <property fmtid="{D5CDD505-2E9C-101B-9397-08002B2CF9AE}" pid="146" name="FSC#COOELAK@1.1001:CurrentUserRolePos">
    <vt:lpwstr>Collaborateur, -trice spécialisé(e)</vt:lpwstr>
  </property>
  <property fmtid="{D5CDD505-2E9C-101B-9397-08002B2CF9AE}" pid="147" name="FSC#COOELAK@1.1001:CurrentUserEmail">
    <vt:lpwstr>sophie.cuttat@astra.admin.ch</vt:lpwstr>
  </property>
  <property fmtid="{D5CDD505-2E9C-101B-9397-08002B2CF9AE}" pid="148" name="FSC#ELAKGOV@1.1001:PersonalSubjGender">
    <vt:lpwstr/>
  </property>
  <property fmtid="{D5CDD505-2E9C-101B-9397-08002B2CF9AE}" pid="149" name="FSC#ELAKGOV@1.1001:PersonalSubjFirstName">
    <vt:lpwstr/>
  </property>
  <property fmtid="{D5CDD505-2E9C-101B-9397-08002B2CF9AE}" pid="150" name="FSC#ELAKGOV@1.1001:PersonalSubjSurName">
    <vt:lpwstr/>
  </property>
  <property fmtid="{D5CDD505-2E9C-101B-9397-08002B2CF9AE}" pid="151" name="FSC#ELAKGOV@1.1001:PersonalSubjSalutation">
    <vt:lpwstr/>
  </property>
  <property fmtid="{D5CDD505-2E9C-101B-9397-08002B2CF9AE}" pid="152" name="FSC#ELAKGOV@1.1001:PersonalSubjAddress">
    <vt:lpwstr/>
  </property>
  <property fmtid="{D5CDD505-2E9C-101B-9397-08002B2CF9AE}" pid="153" name="FSC#ATSTATECFG@1.1001:Office">
    <vt:lpwstr/>
  </property>
  <property fmtid="{D5CDD505-2E9C-101B-9397-08002B2CF9AE}" pid="154" name="FSC#ATSTATECFG@1.1001:Agent">
    <vt:lpwstr>Sophie Cuttat</vt:lpwstr>
  </property>
  <property fmtid="{D5CDD505-2E9C-101B-9397-08002B2CF9AE}" pid="155" name="FSC#ATSTATECFG@1.1001:AgentPhone">
    <vt:lpwstr>+41 58 461 41 83</vt:lpwstr>
  </property>
  <property fmtid="{D5CDD505-2E9C-101B-9397-08002B2CF9AE}" pid="156" name="FSC#ATSTATECFG@1.1001:DepartmentFax">
    <vt:lpwstr/>
  </property>
  <property fmtid="{D5CDD505-2E9C-101B-9397-08002B2CF9AE}" pid="157" name="FSC#ATSTATECFG@1.1001:DepartmentEmail">
    <vt:lpwstr/>
  </property>
  <property fmtid="{D5CDD505-2E9C-101B-9397-08002B2CF9AE}" pid="158" name="FSC#ATSTATECFG@1.1001:SubfileDate">
    <vt:lpwstr>28.01.2014</vt:lpwstr>
  </property>
  <property fmtid="{D5CDD505-2E9C-101B-9397-08002B2CF9AE}" pid="159" name="FSC#ATSTATECFG@1.1001:SubfileSubject">
    <vt:lpwstr/>
  </property>
  <property fmtid="{D5CDD505-2E9C-101B-9397-08002B2CF9AE}" pid="160" name="FSC#ATSTATECFG@1.1001:DepartmentZipCode">
    <vt:lpwstr/>
  </property>
  <property fmtid="{D5CDD505-2E9C-101B-9397-08002B2CF9AE}" pid="161" name="FSC#ATSTATECFG@1.1001:DepartmentCountry">
    <vt:lpwstr/>
  </property>
  <property fmtid="{D5CDD505-2E9C-101B-9397-08002B2CF9AE}" pid="162" name="FSC#ATSTATECFG@1.1001:DepartmentCity">
    <vt:lpwstr/>
  </property>
  <property fmtid="{D5CDD505-2E9C-101B-9397-08002B2CF9AE}" pid="163" name="FSC#ATSTATECFG@1.1001:DepartmentStreet">
    <vt:lpwstr/>
  </property>
  <property fmtid="{D5CDD505-2E9C-101B-9397-08002B2CF9AE}" pid="164" name="FSC#ATSTATECFG@1.1001:DepartmentDVR">
    <vt:lpwstr/>
  </property>
  <property fmtid="{D5CDD505-2E9C-101B-9397-08002B2CF9AE}" pid="165" name="FSC#ATSTATECFG@1.1001:DepartmentUID">
    <vt:lpwstr/>
  </property>
  <property fmtid="{D5CDD505-2E9C-101B-9397-08002B2CF9AE}" pid="166" name="FSC#ATSTATECFG@1.1001:SubfileReference">
    <vt:lpwstr>063.2-00217</vt:lpwstr>
  </property>
  <property fmtid="{D5CDD505-2E9C-101B-9397-08002B2CF9AE}" pid="167" name="FSC#ATSTATECFG@1.1001:Clause">
    <vt:lpwstr/>
  </property>
  <property fmtid="{D5CDD505-2E9C-101B-9397-08002B2CF9AE}" pid="168" name="FSC#ATSTATECFG@1.1001:ApprovedSignature">
    <vt:lpwstr/>
  </property>
  <property fmtid="{D5CDD505-2E9C-101B-9397-08002B2CF9AE}" pid="169" name="FSC#ATSTATECFG@1.1001:BankAccount">
    <vt:lpwstr/>
  </property>
  <property fmtid="{D5CDD505-2E9C-101B-9397-08002B2CF9AE}" pid="170" name="FSC#ATSTATECFG@1.1001:BankAccountOwner">
    <vt:lpwstr/>
  </property>
  <property fmtid="{D5CDD505-2E9C-101B-9397-08002B2CF9AE}" pid="171" name="FSC#ATSTATECFG@1.1001:BankInstitute">
    <vt:lpwstr/>
  </property>
  <property fmtid="{D5CDD505-2E9C-101B-9397-08002B2CF9AE}" pid="172" name="FSC#ATSTATECFG@1.1001:BankAccountID">
    <vt:lpwstr/>
  </property>
  <property fmtid="{D5CDD505-2E9C-101B-9397-08002B2CF9AE}" pid="173" name="FSC#ATSTATECFG@1.1001:BankAccountIBAN">
    <vt:lpwstr/>
  </property>
  <property fmtid="{D5CDD505-2E9C-101B-9397-08002B2CF9AE}" pid="174" name="FSC#ATSTATECFG@1.1001:BankAccountBIC">
    <vt:lpwstr/>
  </property>
  <property fmtid="{D5CDD505-2E9C-101B-9397-08002B2CF9AE}" pid="175" name="FSC#ATSTATECFG@1.1001:BankName">
    <vt:lpwstr/>
  </property>
  <property fmtid="{D5CDD505-2E9C-101B-9397-08002B2CF9AE}" pid="176" name="FSC#COOSYSTEM@1.1:Container">
    <vt:lpwstr>COO.2045.100.7.3827082</vt:lpwstr>
  </property>
  <property fmtid="{D5CDD505-2E9C-101B-9397-08002B2CF9AE}" pid="177" name="FSC#FSCFOLIO@1.1001:docpropproject">
    <vt:lpwstr/>
  </property>
</Properties>
</file>