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C:\Users\U80826423\AppData\Local\rubicon\Acta Nova Client\Data\198673786\"/>
    </mc:Choice>
  </mc:AlternateContent>
  <xr:revisionPtr revIDLastSave="0" documentId="13_ncr:1_{CD86ABB9-416E-4764-8DD1-7CA6EB9B4C2B}" xr6:coauthVersionLast="47" xr6:coauthVersionMax="47" xr10:uidLastSave="{00000000-0000-0000-0000-000000000000}"/>
  <bookViews>
    <workbookView xWindow="-110" yWindow="-110" windowWidth="19420" windowHeight="10300" xr2:uid="{00000000-000D-0000-FFFF-FFFF00000000}"/>
  </bookViews>
  <sheets>
    <sheet name="Winterdienst" sheetId="1" r:id="rId1"/>
    <sheet name="Reinigung" sheetId="3" r:id="rId2"/>
    <sheet name="Grünpflege" sheetId="4" r:id="rId3"/>
    <sheet name="BSA" sheetId="5" r:id="rId4"/>
    <sheet name="Technischer Dienst" sheetId="6" r:id="rId5"/>
    <sheet name="Daten" sheetId="2" state="hidden" r:id="rId6"/>
  </sheets>
  <definedNames>
    <definedName name="_xlnm._FilterDatabase" localSheetId="0" hidden="1">Winterdienst!$A$12:$H$12</definedName>
    <definedName name="Ausfälle_pro_100_km">Daten!$A$196:$A$198</definedName>
    <definedName name="Bäume_pro_100_km">Daten!$A$128:$A$131</definedName>
    <definedName name="Beanstandungen_pro_100_km">Daten!$A$37:$A$40</definedName>
    <definedName name="Beanstandungen_pro_GE">Daten!$A$13:$A$16</definedName>
    <definedName name="Beanstandungen_pro_Objekt">Daten!$A$55:$A$58</definedName>
    <definedName name="Beanstandungen_pro_Platz">Daten!$A$43:$A$46</definedName>
    <definedName name="Beanstandungen_pro_Sanitäranlage">Daten!$A$49:$A$52</definedName>
    <definedName name="Bekämpfung_pro_GE">Daten!$A$116:$A$119</definedName>
    <definedName name="Bestockung_pro_GE">Daten!$A$150:$A$153</definedName>
    <definedName name="Betriebselektriker_pro_GE">Daten!$A$179:$A$181</definedName>
    <definedName name="Betriebskonzepte_pro_GE">Daten!$A$173:$A$176</definedName>
    <definedName name="Biodiversität_pro_GE">Daten!$A$93:$A$96</definedName>
    <definedName name="BLZ_pro_GE">Daten!$A$161:$A$164</definedName>
    <definedName name="Böschungsrutsche_pro_100_km">Daten!$A$99:$A$102</definedName>
    <definedName name="BSA_pro_GE">Daten!$A$190:$A$193</definedName>
    <definedName name="_xlnm.Print_Area" localSheetId="3">BSA!$A$1:$K$21</definedName>
    <definedName name="_xlnm.Print_Area" localSheetId="2">Grünpflege!$A$1:$K$23</definedName>
    <definedName name="_xlnm.Print_Area" localSheetId="1">Reinigung!$A$1:$K$18</definedName>
    <definedName name="_xlnm.Print_Area" localSheetId="4">'Technischer Dienst'!$A$1:$K$23</definedName>
    <definedName name="_xlnm.Print_Area" localSheetId="0">Winterdienst!$A$1:$K$19</definedName>
    <definedName name="_xlnm.Print_Titles" localSheetId="3">BSA!$11:$12</definedName>
    <definedName name="_xlnm.Print_Titles" localSheetId="2">Grünpflege!$11:$12</definedName>
    <definedName name="_xlnm.Print_Titles" localSheetId="1">Reinigung!$11:$12</definedName>
    <definedName name="_xlnm.Print_Titles" localSheetId="4">'Technischer Dienst'!$11:$12</definedName>
    <definedName name="_xlnm.Print_Titles" localSheetId="0">Winterdienst!$11:$12</definedName>
    <definedName name="Eigentümer_pro_GE">Daten!$A$2:$A$5</definedName>
    <definedName name="Einengungen_pro_100_km">Daten!$A$139:$A$141</definedName>
    <definedName name="Elektropikettdienst_pro_GE">Daten!$A$167:$A$170</definedName>
    <definedName name="Entsorgungen_pro_GE">Daten!$A$88:$A$90</definedName>
    <definedName name="Ereignisse_pro_GE">Daten!$A$207:$A$210</definedName>
    <definedName name="FABSAS_pro_GE">Daten!$A$184:$A$187</definedName>
    <definedName name="Fluchtwege_pro_GE">Daten!$A$134:$A$136</definedName>
    <definedName name="Gerichtsurteile_pro_GE">Daten!$A$8:$A$10</definedName>
    <definedName name="Grünteile_pro_100_km">Daten!$A$144:$A$147</definedName>
    <definedName name="IT_Sicherheitskonzept">Daten!$A$218:$A$221</definedName>
    <definedName name="Kapazität_pro_Sammler">Daten!$A$61:$A$63</definedName>
    <definedName name="Pro_Tunnel">Daten!$A$72:$A$74</definedName>
    <definedName name="Reflexe_pro_GE">Daten!$A$156:$A$158</definedName>
    <definedName name="Rückstau_pro_100_km">Daten!$A$111:$A$113</definedName>
    <definedName name="Rückstau_pro_Anlage">Daten!$A$83:$A$85</definedName>
    <definedName name="Schäden_pro_100_km">Daten!$A$105:$A$108</definedName>
    <definedName name="Signale_pro_100_km">Daten!$A$122:$A$125</definedName>
    <definedName name="Sperrungen_pro_10_km">Daten!$A$66:$A$69</definedName>
    <definedName name="Überschreitungen_pro_100_km">Daten!$A$31:$A$34</definedName>
    <definedName name="Überschreitungen_pro_GE_1">Daten!$A$19:$A$22</definedName>
    <definedName name="Überschreitungen_pro_GE_2">Daten!$A$201:$A$204</definedName>
    <definedName name="Überschreitungen_pro_GE_3">Daten!$A$213:$A$215</definedName>
    <definedName name="Wasserrückstau_pro_100_km">Daten!$A$77:$A$80</definedName>
    <definedName name="Wasserrückstaus_pro_100_km">Daten!$A$25:$A$28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7" i="5" l="1"/>
  <c r="J14" i="5"/>
  <c r="J19" i="6" l="1"/>
  <c r="J14" i="6"/>
  <c r="J19" i="4"/>
  <c r="J21" i="4" s="1"/>
  <c r="J14" i="4"/>
  <c r="J16" i="4" s="1"/>
  <c r="J14" i="3"/>
  <c r="J15" i="1"/>
  <c r="J14" i="1"/>
  <c r="J15" i="5" l="1"/>
  <c r="J23" i="4" l="1"/>
  <c r="J16" i="5" l="1"/>
  <c r="J13" i="5"/>
  <c r="J19" i="5" s="1"/>
  <c r="J21" i="5" l="1"/>
  <c r="J16" i="3"/>
  <c r="J18" i="3" s="1"/>
  <c r="J17" i="1"/>
  <c r="J19" i="1" s="1"/>
  <c r="J21" i="6" l="1"/>
  <c r="J16" i="6"/>
  <c r="J23" i="6" l="1"/>
</calcChain>
</file>

<file path=xl/sharedStrings.xml><?xml version="1.0" encoding="utf-8"?>
<sst xmlns="http://schemas.openxmlformats.org/spreadsheetml/2006/main" count="425" uniqueCount="232">
  <si>
    <t>Pos.</t>
  </si>
  <si>
    <t>B</t>
  </si>
  <si>
    <t>Leistungsziele / Standards</t>
  </si>
  <si>
    <t>Alle Leistungen</t>
  </si>
  <si>
    <t>Befahrbarkeit</t>
  </si>
  <si>
    <t>A</t>
  </si>
  <si>
    <t>Verkehrssicherheit und Verkehrsfluss /
In der Regel Fahrbahn schneefrei und keine Winterglätte bis - 8 °C</t>
  </si>
  <si>
    <t>Schwarzräumung der Fahrbahn und Glättebekämpfung mit Auftaumittel</t>
  </si>
  <si>
    <t>Anzahl berechtigte Beanstandungen</t>
  </si>
  <si>
    <t>Bezeichnung</t>
  </si>
  <si>
    <t>Beschrieb</t>
  </si>
  <si>
    <t>Messmethode / Kontrollintervall</t>
  </si>
  <si>
    <t>Dokumentation Kontrollen GE</t>
  </si>
  <si>
    <t>Beurteilung</t>
  </si>
  <si>
    <t>Erfüllungsgrad Standards</t>
  </si>
  <si>
    <t>Indikator</t>
  </si>
  <si>
    <t>C</t>
  </si>
  <si>
    <t>1.02</t>
  </si>
  <si>
    <t>Realisierte Punktzahl</t>
  </si>
  <si>
    <t>Total Teilprodukt Winterdienst</t>
  </si>
  <si>
    <r>
      <t xml:space="preserve">         </t>
    </r>
    <r>
      <rPr>
        <sz val="10"/>
        <rFont val="Arial"/>
        <family val="2"/>
      </rPr>
      <t xml:space="preserve"> 
A = Personenschäden
B = Sachschäden
C = Immaterielle Schäden</t>
    </r>
  </si>
  <si>
    <t>Total Alle Leistungen</t>
  </si>
  <si>
    <t>genügend</t>
  </si>
  <si>
    <t>ungenügend</t>
  </si>
  <si>
    <t>Personenschäden</t>
  </si>
  <si>
    <t>Sachschäden</t>
  </si>
  <si>
    <t>Immaterielle Schäden</t>
  </si>
  <si>
    <t>Pro Gebietseinheit</t>
  </si>
  <si>
    <t>Schutz gegen Naturgewalten</t>
  </si>
  <si>
    <t>Total Schutz gegen Naturgewalten</t>
  </si>
  <si>
    <t>Tunnel</t>
  </si>
  <si>
    <t>Total Tunnel</t>
  </si>
  <si>
    <t>Total Teilprodukt Reinigung</t>
  </si>
  <si>
    <r>
      <t xml:space="preserve">         </t>
    </r>
    <r>
      <rPr>
        <sz val="10"/>
        <rFont val="Arial"/>
        <family val="2"/>
      </rPr>
      <t xml:space="preserve"> 
A = Personenschäden
B = Sachschäden 
C = Immaterielle Schäden</t>
    </r>
  </si>
  <si>
    <t>gut</t>
  </si>
  <si>
    <t>Eigentümer pro GE</t>
  </si>
  <si>
    <t>Pro 100 km</t>
  </si>
  <si>
    <t>≤ 2 Überschreitungen</t>
  </si>
  <si>
    <t>= 3 - 4 Überschreitungen</t>
  </si>
  <si>
    <t>&gt; 4 Überschreitungen</t>
  </si>
  <si>
    <t>&gt; 3 Beanstandungen</t>
  </si>
  <si>
    <t>= 100 %</t>
  </si>
  <si>
    <t>&lt; 100 %</t>
  </si>
  <si>
    <t>Pro Gebietseinheit
Bewertung durch Eigentümer</t>
  </si>
  <si>
    <t>Gehölzpflege</t>
  </si>
  <si>
    <t>Freischneiden des Sichtbereichs</t>
  </si>
  <si>
    <t>Freie Fluchtwege und -türen sowie Notzufahrten</t>
  </si>
  <si>
    <t>Freischneiden der Fluchtwege und -türen sowie der Notzufahrten</t>
  </si>
  <si>
    <t>Total Gehölzpflege</t>
  </si>
  <si>
    <t>Total Teilprodukt Grünpflege</t>
  </si>
  <si>
    <r>
      <t xml:space="preserve"> </t>
    </r>
    <r>
      <rPr>
        <sz val="10"/>
        <rFont val="Arial"/>
        <family val="2"/>
      </rPr>
      <t xml:space="preserve"> 
A = Personenschäden
B = Sachschäden
C = Immaterielle Schäden</t>
    </r>
  </si>
  <si>
    <t>zunehmend</t>
  </si>
  <si>
    <t>stabil</t>
  </si>
  <si>
    <t>abnehmend / nicht vorhanden</t>
  </si>
  <si>
    <t>Biodiversität pro GE</t>
  </si>
  <si>
    <t>Bekämpfung pro GE</t>
  </si>
  <si>
    <t>Bestand abnehmend</t>
  </si>
  <si>
    <t>Bestand gleichbleibend</t>
  </si>
  <si>
    <t>Bestand zunehmend</t>
  </si>
  <si>
    <t>= 3 - 5 Bäume &gt; 8 cm</t>
  </si>
  <si>
    <t>&gt; 5 Bäume &gt; 8 cm</t>
  </si>
  <si>
    <t>Einengungen pro 100 km</t>
  </si>
  <si>
    <t>= 0 Einengungen</t>
  </si>
  <si>
    <t>&gt; 0 Einengungen</t>
  </si>
  <si>
    <t>Grünteile pro 100 km</t>
  </si>
  <si>
    <t>≤ 2 Grünteile</t>
  </si>
  <si>
    <t>= 3 Grünteile</t>
  </si>
  <si>
    <t>&gt; 3 Grünteile</t>
  </si>
  <si>
    <t>Fluchtwege pro GE</t>
  </si>
  <si>
    <t>4.01</t>
  </si>
  <si>
    <t>Betriebssicherheit der Anlagen /
Die Auslösung der sicherheitsrelevanten Reflexe ist bei allen Objekten sichergestellt</t>
  </si>
  <si>
    <t>Reflexe von sicherheitsrelevanten Anlagen</t>
  </si>
  <si>
    <t>Bei allen Objekten werden einzelne ausgewählte Reflexe geprüft /
Jährlich</t>
  </si>
  <si>
    <t>4.02</t>
  </si>
  <si>
    <t>Bereitschaftsdienst /
Die Überwachungsaufgaben werden zentral ausgeführt
Die Unterstützung der Ereignisdienste oder des Unterhaltspersonals auf der Strecke ist sichergestellt</t>
  </si>
  <si>
    <t>Betriebsleitzentrale (BLZ)</t>
  </si>
  <si>
    <t>Prüfung von Organisation und Jahresplanung vom Zentraldienst der GE
Kontrolle der Ereignisliste auf Ressourcenprobleme /
Jährlich</t>
  </si>
  <si>
    <t>Jahresplanung vom Zentraldienst der GE
Geprüfte Ereignisliste der GE</t>
  </si>
  <si>
    <t>4.03</t>
  </si>
  <si>
    <t>Elektro-Pikettdienst</t>
  </si>
  <si>
    <t>Die Ressourcen für den Pikettdienst (Elektro und Kommunikation) sind sichergestellt
Die Zusammenarbeit mit dem Ereignisdienst ist sichergestellt</t>
  </si>
  <si>
    <t>Prüfung von Organisation und Jahresplanung vom Pikettdienst der GE
Kontrolle der Ereignisliste auf Ressourcenprobleme /
Jährlich</t>
  </si>
  <si>
    <t>Jahresplanung vom Pikettdienst der GE
Geprüfte Ereignisliste der GE</t>
  </si>
  <si>
    <t>4.06</t>
  </si>
  <si>
    <t>Betriebselektriker</t>
  </si>
  <si>
    <t>Prüfung des Sicherheitskonzepts der elektrischen Anlagen der GE und der ausgeführten Arbeiten /
Jährlich</t>
  </si>
  <si>
    <t>Total Teilprodukt BSA</t>
  </si>
  <si>
    <t>Reflexe pro GE</t>
  </si>
  <si>
    <t>&gt; 95 %</t>
  </si>
  <si>
    <t>≤ 95 %</t>
  </si>
  <si>
    <t>BLZ pro GE</t>
  </si>
  <si>
    <t>= 95 % - &lt; 100 %</t>
  </si>
  <si>
    <t>&lt; 95 %</t>
  </si>
  <si>
    <t>Betriebskonzepte pro GE</t>
  </si>
  <si>
    <t>= 80 % - 95 %</t>
  </si>
  <si>
    <t>Betriebselektriker pro GE</t>
  </si>
  <si>
    <t>≤ 5 Teilanlagen</t>
  </si>
  <si>
    <t>= 5 - 10 Teilanlagen</t>
  </si>
  <si>
    <t>&gt; 10 Teilanlagen
zurzeit nicht implementiert</t>
  </si>
  <si>
    <t>BSA pro GE</t>
  </si>
  <si>
    <t>&gt; 10 Teilanlagen</t>
  </si>
  <si>
    <t>Elektropikettdienst pro GE</t>
  </si>
  <si>
    <t>FABSAS pro GE</t>
  </si>
  <si>
    <t>Sicherheitseinrichtungen</t>
  </si>
  <si>
    <t>5.01</t>
  </si>
  <si>
    <t>Verfügbarkeit Wasserversorgung</t>
  </si>
  <si>
    <t>Anzahl Ausfälle der Verfüg-barkeit der Gesamtanlage infolge nicht erfüllter Wartung</t>
  </si>
  <si>
    <t>Total Sicherheitseinrichtungen</t>
  </si>
  <si>
    <t>5.02</t>
  </si>
  <si>
    <t>Anzahl Ausfälle von sicherheitsrelevanten Anlagen- und Anlagenteilen infolge nicht erfüllter Wartung</t>
  </si>
  <si>
    <t>Total Teilprodukt Technischer Dienst</t>
  </si>
  <si>
    <t xml:space="preserve">
A = Personenschäden
B = Sachschäden
C = Immaterielle Schäden</t>
  </si>
  <si>
    <t>= 0 Ausfälle</t>
  </si>
  <si>
    <t>&gt; 0 Ausfälle</t>
  </si>
  <si>
    <t>Überschreitungen pro GE 1</t>
  </si>
  <si>
    <t>Überschreitungen pro GE 2</t>
  </si>
  <si>
    <t>Ereignisse pro GE</t>
  </si>
  <si>
    <t>≤ 1 Ereignis</t>
  </si>
  <si>
    <t>= 2 Ereignisse</t>
  </si>
  <si>
    <t>&gt; 2 Ereignisse</t>
  </si>
  <si>
    <t>Überschreitungen pro GE 3</t>
  </si>
  <si>
    <t>≤ 1 Überschreitung</t>
  </si>
  <si>
    <t>&gt; 1 Überschreitung</t>
  </si>
  <si>
    <t>Bestockung pro GE</t>
  </si>
  <si>
    <t>abnehmend</t>
  </si>
  <si>
    <r>
      <t xml:space="preserve">          
</t>
    </r>
    <r>
      <rPr>
        <sz val="12"/>
        <color theme="6" tint="-0.499984740745262"/>
        <rFont val="Arial"/>
        <family val="2"/>
      </rPr>
      <t>gut</t>
    </r>
    <r>
      <rPr>
        <sz val="12"/>
        <rFont val="Arial"/>
        <family val="2"/>
      </rPr>
      <t xml:space="preserve">
</t>
    </r>
    <r>
      <rPr>
        <sz val="12"/>
        <color rgb="FF92D050"/>
        <rFont val="Arial"/>
        <family val="2"/>
      </rPr>
      <t>genügend</t>
    </r>
    <r>
      <rPr>
        <sz val="12"/>
        <rFont val="Arial"/>
        <family val="2"/>
      </rPr>
      <t xml:space="preserve">
</t>
    </r>
    <r>
      <rPr>
        <sz val="12"/>
        <color theme="9" tint="-0.499984740745262"/>
        <rFont val="Arial"/>
        <family val="2"/>
      </rPr>
      <t>ungenügend</t>
    </r>
  </si>
  <si>
    <r>
      <t xml:space="preserve">          
</t>
    </r>
    <r>
      <rPr>
        <sz val="12"/>
        <color theme="6" tint="-0.499984740745262"/>
        <rFont val="Arial"/>
        <family val="2"/>
      </rPr>
      <t>gut</t>
    </r>
    <r>
      <rPr>
        <sz val="12"/>
        <rFont val="Arial"/>
        <family val="2"/>
      </rPr>
      <t xml:space="preserve">
</t>
    </r>
    <r>
      <rPr>
        <sz val="12"/>
        <color rgb="FF92D050"/>
        <rFont val="Arial"/>
        <family val="2"/>
      </rPr>
      <t>genügend</t>
    </r>
    <r>
      <rPr>
        <sz val="12"/>
        <color rgb="FFFFFF00"/>
        <rFont val="Arial"/>
        <family val="2"/>
      </rPr>
      <t xml:space="preserve"> </t>
    </r>
    <r>
      <rPr>
        <sz val="12"/>
        <rFont val="Arial"/>
        <family val="2"/>
      </rPr>
      <t xml:space="preserve">
</t>
    </r>
    <r>
      <rPr>
        <sz val="12"/>
        <color theme="9" tint="-0.499984740745262"/>
        <rFont val="Arial"/>
        <family val="2"/>
      </rPr>
      <t>ungenügend</t>
    </r>
  </si>
  <si>
    <r>
      <t xml:space="preserve">
</t>
    </r>
    <r>
      <rPr>
        <sz val="12"/>
        <color theme="6" tint="-0.499984740745262"/>
        <rFont val="Arial"/>
        <family val="2"/>
      </rPr>
      <t>gut</t>
    </r>
    <r>
      <rPr>
        <sz val="12"/>
        <rFont val="Arial"/>
        <family val="2"/>
      </rPr>
      <t xml:space="preserve">
</t>
    </r>
    <r>
      <rPr>
        <sz val="12"/>
        <color rgb="FF92D050"/>
        <rFont val="Arial"/>
        <family val="2"/>
      </rPr>
      <t>genügend</t>
    </r>
    <r>
      <rPr>
        <sz val="12"/>
        <rFont val="Arial"/>
        <family val="2"/>
      </rPr>
      <t xml:space="preserve">
</t>
    </r>
    <r>
      <rPr>
        <sz val="12"/>
        <color theme="9" tint="-0.499984740745262"/>
        <rFont val="Arial"/>
        <family val="2"/>
      </rPr>
      <t>ungenügend</t>
    </r>
  </si>
  <si>
    <r>
      <t xml:space="preserve">
</t>
    </r>
    <r>
      <rPr>
        <sz val="12"/>
        <color theme="6" tint="-0.499984740745262"/>
        <rFont val="Arial"/>
        <family val="2"/>
      </rPr>
      <t>gut</t>
    </r>
    <r>
      <rPr>
        <sz val="12"/>
        <rFont val="Arial"/>
        <family val="2"/>
      </rPr>
      <t xml:space="preserve">
</t>
    </r>
    <r>
      <rPr>
        <sz val="12"/>
        <color rgb="FF92D050"/>
        <rFont val="Arial"/>
        <family val="2"/>
      </rPr>
      <t>genügend</t>
    </r>
    <r>
      <rPr>
        <sz val="12"/>
        <rFont val="Arial"/>
        <family val="2"/>
      </rPr>
      <t xml:space="preserve"> 
</t>
    </r>
    <r>
      <rPr>
        <sz val="12"/>
        <color theme="9" tint="-0.499984740745262"/>
        <rFont val="Arial"/>
        <family val="2"/>
      </rPr>
      <t>ungenügend</t>
    </r>
  </si>
  <si>
    <r>
      <t xml:space="preserve">          
</t>
    </r>
    <r>
      <rPr>
        <sz val="12"/>
        <color theme="6" tint="-0.499984740745262"/>
        <rFont val="Arial"/>
        <family val="2"/>
      </rPr>
      <t>gut</t>
    </r>
    <r>
      <rPr>
        <sz val="12"/>
        <rFont val="Arial"/>
        <family val="2"/>
      </rPr>
      <t xml:space="preserve">
</t>
    </r>
    <r>
      <rPr>
        <sz val="12"/>
        <color theme="9" tint="-0.499984740745262"/>
        <rFont val="Arial"/>
        <family val="2"/>
      </rPr>
      <t>ungenügend</t>
    </r>
  </si>
  <si>
    <t>Entretien courant des routes nationales</t>
  </si>
  <si>
    <t>Manutenzione corrente delle strade nazionali</t>
  </si>
  <si>
    <t>Gebietseinheit</t>
  </si>
  <si>
    <t>Jahr</t>
  </si>
  <si>
    <t>K1 Tabellen Bewertung Standards Teilprodukte</t>
  </si>
  <si>
    <r>
      <t>Zustand der Fahrbahn /</t>
    </r>
    <r>
      <rPr>
        <strike/>
        <sz val="10"/>
        <rFont val="Arial"/>
        <family val="2"/>
      </rPr>
      <t xml:space="preserve">
</t>
    </r>
    <r>
      <rPr>
        <sz val="10"/>
        <rFont val="Arial"/>
        <family val="2"/>
      </rPr>
      <t xml:space="preserve">Überprüfung durch Kontrollen
</t>
    </r>
  </si>
  <si>
    <t>Beanstandungen in Reklamationsliste Gebietseinheit dokumentieren für Reporting an Eigentümer</t>
  </si>
  <si>
    <t>erhöht</t>
  </si>
  <si>
    <t>1</t>
  </si>
  <si>
    <t>Beanstandungen pro GE 1</t>
  </si>
  <si>
    <t>0</t>
  </si>
  <si>
    <t>= 0 Beanstandungen</t>
  </si>
  <si>
    <t>= 1 - 3 Beanstandungen</t>
  </si>
  <si>
    <t>= 0 Überschreitungen</t>
  </si>
  <si>
    <t>= 1 - 3 Überschreitungen</t>
  </si>
  <si>
    <t>&gt; 3 Überschreitungen</t>
  </si>
  <si>
    <t>Beanstandungen pro GE 2</t>
  </si>
  <si>
    <t>≤ 3 Beanstandungen</t>
  </si>
  <si>
    <t>= 4 - 7 Beanstandungen</t>
  </si>
  <si>
    <t>&gt; 7 Beanstandungen</t>
  </si>
  <si>
    <t>Abfallentsorgungen pro GE</t>
  </si>
  <si>
    <t>= 0 Abfallentsorgungen</t>
  </si>
  <si>
    <t>&gt; 0 Abfallentsorgungen</t>
  </si>
  <si>
    <t>Pro Gebietseinheit
Bewertung durch Gebietseinheit</t>
  </si>
  <si>
    <t>Schäden pro GE</t>
  </si>
  <si>
    <t>= 0 Schäden</t>
  </si>
  <si>
    <t>= 1 - 3 Schäden</t>
  </si>
  <si>
    <t>&gt; 3 Schäden</t>
  </si>
  <si>
    <t>Bäume pro GE</t>
  </si>
  <si>
    <t>= 0 Bäume &gt; 8 cm</t>
  </si>
  <si>
    <t>= 1 - 3 Bäume &gt; 8 cm</t>
  </si>
  <si>
    <t>&gt; 3 Bäume &gt; 8 cm</t>
  </si>
  <si>
    <t>= 0 Fluchtwege und -türen oder Notzufahrten</t>
  </si>
  <si>
    <t>&gt; 0 Fluchtwege und -türen oder Notzufahrten</t>
  </si>
  <si>
    <t>Einengungen pro GE</t>
  </si>
  <si>
    <t>Grünteile pro GE</t>
  </si>
  <si>
    <t>= 0 Grünteile</t>
  </si>
  <si>
    <t>= 1 - 3 Grünteile</t>
  </si>
  <si>
    <t>Ausfälle pro GE</t>
  </si>
  <si>
    <t>≤ 3 Überschreitungen</t>
  </si>
  <si>
    <t>= 4 - 7 Überschreitungen</t>
  </si>
  <si>
    <t>&gt; 7 Überschreitungen</t>
  </si>
  <si>
    <t>= 0 Ereignisse</t>
  </si>
  <si>
    <t>= 1 - 3 Ereignisse</t>
  </si>
  <si>
    <t>&gt; 3 Ereignisse</t>
  </si>
  <si>
    <t>Grünabfallentsorgungen pro GE</t>
  </si>
  <si>
    <t>= 0 Grünabfallentsorgungen</t>
  </si>
  <si>
    <t>&gt; 0 Grünabfallentsorgungen</t>
  </si>
  <si>
    <t>1.04</t>
  </si>
  <si>
    <t>Verkehrssicherheit und Verkehrsfluss /
Keine gefährlichen Situationen durch Eisbildungen (wie Eiszapfen oder Eisblöcke)</t>
  </si>
  <si>
    <t>Eisbildung</t>
  </si>
  <si>
    <t>Entfernen der Eisbildungen (am und im Tunnel, an und auf Signaleinrichtungen, an Überführungen, an Galerien usw.)</t>
  </si>
  <si>
    <r>
      <t>Eisbildung /</t>
    </r>
    <r>
      <rPr>
        <strike/>
        <sz val="10"/>
        <rFont val="Arial"/>
        <family val="2"/>
      </rPr>
      <t xml:space="preserve">
</t>
    </r>
    <r>
      <rPr>
        <sz val="10"/>
        <rFont val="Arial"/>
        <family val="2"/>
      </rPr>
      <t xml:space="preserve">Überprüfung durch Kontrollen
</t>
    </r>
  </si>
  <si>
    <t>2.09</t>
  </si>
  <si>
    <t>Verkehrssicherheit und Verkehrsfluss sowie Substanzerhaltung /
Klare Verkehrsführung und deutliche Sichtverhältnisse</t>
  </si>
  <si>
    <t>Führung Verkehrsteilnehmer im Tunnel</t>
  </si>
  <si>
    <t>Reinigung der Wandinstallationen, Signalisationen, optischen Leiteinrichtungen und Leuchtkörper</t>
  </si>
  <si>
    <t>Erkennbarkeit der Wandinstallationen, Signalisationen, optischen Leiteinrichtungen und Leuchtkörper /
Kontrolle nach Reinigung</t>
  </si>
  <si>
    <t>3.02</t>
  </si>
  <si>
    <t>Verkehrssicherheit und Verkehrsfluss /
Jederzeit freie Sicht auf Signalisation und Leiteinrichtung ohne Einschränkung</t>
  </si>
  <si>
    <t>Sicht auf Signalisation und Leiteinrichtung</t>
  </si>
  <si>
    <t>Sichtbarkeit der Signalisationen und Leiteinrichtungen /
Überprüfung durch Kontrollen</t>
  </si>
  <si>
    <t>3.08</t>
  </si>
  <si>
    <t>Verkerhssicherheit und Verkehrsfluss /
Fluchtwege und -türen sowie die Notzufahrten müssen jederzeit sichtbar und hindernisfrei begeh- respektive befahrbar sein
Keine Pflanzen und Büsche mit Dornen entlang der Fluchtwege und Notzufahrten</t>
  </si>
  <si>
    <t>Verfügbarkeit der Flucht- und Notzufahrtsmöglichkeiten /
Überprüfung durch Kontrollen</t>
  </si>
  <si>
    <t>Nicht sichtbare oder hindernisfrei begeh- respektive befahrbare Fluchtwege und -türen sowie Notzufahrten in Reklamationsliste Gebietseinheit dokumentieren für Reporting an Eigentümer</t>
  </si>
  <si>
    <t>Anzahl nicht sichtbare oder hindernisfrei begeh- respektive befahrbare Fluchtwege und -türen sowie Notzufahrten</t>
  </si>
  <si>
    <t>Betriebssicherheit der Anlagen und Substanzerhaltung /
Erhalt der Funktionsfähigkeit der Wasserversorgung
Keine Folgeschäden
Schadenmeldung sicherstellen</t>
  </si>
  <si>
    <t>Funktionskontrollen und Wartung der Leitungen, Hydranten und mechanischen Absperrorgane</t>
  </si>
  <si>
    <t>Ausfälle infolge nicht erfüllter Wartung /
1 x pro Jahr Eigenkontrolle Gebietseinheit Funktionsfähigkeit</t>
  </si>
  <si>
    <t>Besondere Vorkommnisse in Ereignisliste festhalten für Reporting an Eigentümer
Meldeformular an Filiale mit Antrag für Verbesserungen
Ausfälle der Verfügbarkeit der Gesamtanlage infolge nicht erfüllter Wartung in Reklamationsliste Gebietseinheit dokumentieren für Reporting an Eigentümer</t>
  </si>
  <si>
    <t>Betriebssicherheit der Anlagen und Substanzerhaltung /
Erhalt der Funktionsfähigkeit von Steinschlagnetzen, Lawinen- und Steinschlagschutzanlagen
Keine Folgeschäden
Schadenmeldung sicherstellen</t>
  </si>
  <si>
    <t>Gebrauchstauglichkeit Steinschlagnetze, Lawinen- und Steinschlagschutzanlagen</t>
  </si>
  <si>
    <t>Visuelle Kontrollen von Veran-kerungen, Verbindungen, Be-festigungen, Kontrolle auf Korrosion sowie Wartungen und Funktionskontrollen der Anlagen</t>
  </si>
  <si>
    <t>Besondere Vorkommnisse in Ereignisliste festhalten für Reporting an Eigentümer
Meldeformular an Filiale mit Antrag für Verbesserungen
Ausfälle von sicherheitsrelevanten Anlagen- und Anlagenteilen infolge nicht erfüllter Wartung in Reklamationsliste Gebietseinheit dokumentieren für Reporting an Eigentümer</t>
  </si>
  <si>
    <t>Bemerkungen GE</t>
  </si>
  <si>
    <t>Gewichtung</t>
  </si>
  <si>
    <t>Die Prüfung der Reflexe erfolgt gemäss der Dokumentation ASTRA 86054, IGT im Betrieblichen Unterhalt [22]</t>
  </si>
  <si>
    <t>Prüfung der dokumentierten IGT
Beilage Reporting ausgeführtes Ausmass auf Stufe Leistung (ganze GE)</t>
  </si>
  <si>
    <t>Gesamtanzahl der funktionierenden geprüften Reflexe
Vollständigkeit und Konformität der IGT Protokolle aller Objekte gemäss ASTRA – Dokumentation 86054</t>
  </si>
  <si>
    <t>- Überwachungsaufgaben in BLZ mit 8-, 12- oder 24-Stunden-Dienst und Pikettorganisation
- Übergeordnete Auswertung von Meldungen und Betriebsdaten
- Unterstützung der Ereignisdienste und des Unterhaltspersonals</t>
  </si>
  <si>
    <t>Prozess, Ressourcen und Infrastruktur stehen zur Verfügung</t>
  </si>
  <si>
    <t>Bereitschafttsdienst /
Interventionszeit des Pikettdienstes 30 Minuten vor Ort oder im Werkhof
Die Unterstützung der Ereignisdienste ist sichergestellt</t>
  </si>
  <si>
    <t>Prozess und Ressourcen stehen zur Verfügung
Vorgegebene Reaktionszeiten werden eingehalten</t>
  </si>
  <si>
    <t>Bereitschaftsdienst /
Die Gebietseinheit verfügt über fachkundiges Personal und ein gültiges Elektro-Sicherheitskonzept</t>
  </si>
  <si>
    <t>Gemäss Dokumentation ASTRA 86025, Leitfaden für die Erstellung des Scherheitskonzeptes der Nationalstrasse [18]
Prüfung der Mitarbeiterliste und der Qualifikation</t>
  </si>
  <si>
    <t>Die gesetzlichen Vorgaben bezüglich der elektrischen Arbeiten auf den Anlagen werden eingehalten
Betriebspersonal verfügt über die notwendigen Qualifikationen und Zulassungen</t>
  </si>
  <si>
    <t>4.08</t>
  </si>
  <si>
    <t>Bereitschaftsdienst /
Die Gebietseinheit verfügt über IT-Personal und das IT-Sicherheitskonzept ist auf dem aktuellen Stand</t>
  </si>
  <si>
    <t>IT-Sicherheitskonzept</t>
  </si>
  <si>
    <t>Die IT wird durch geschulte Fachkräfte betreut. Das IT-Sicherheitskonzept ist vorhanden und auf dem aktuellen Stand</t>
  </si>
  <si>
    <t>Prüfung der Umsetzung des IT-Sicherheitskonzepts der GE /
Jährlich</t>
  </si>
  <si>
    <t>IT-Sicherheitskonzept
Kontrolle Aktualität durch GE</t>
  </si>
  <si>
    <t>Das IT-Konzept wird umgesetzt entsprechend den Vorgaben aus dem Merkblatt IT-Sicherheitskonzept</t>
  </si>
  <si>
    <t>&lt; 80 %
kein Konzept vorhanden</t>
  </si>
  <si>
    <t>&lt; 80 %
keine Konzepte vorhanden</t>
  </si>
  <si>
    <t>&lt; 95 %
keine BLZ vorhanden</t>
  </si>
  <si>
    <t>Die Arbeiten an den Anlagen werden durch das gesetzlich vorgeschriebene und geschulte Personal durchgeführt
Ein gültiges Elektrosicherheitskonzept ist vorhanden und eingeführt</t>
  </si>
  <si>
    <t>Total</t>
  </si>
  <si>
    <t>IT Sicherheitskonzept</t>
  </si>
  <si>
    <t>Betrieblicher Unterhalt der Nationalstrassen</t>
  </si>
  <si>
    <t>Semesterbericht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</si>
</sst>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 #,##0.00_ ;_ * \-#,##0.00_ ;_ * &quot;-&quot;??_ ;_ @_ "/>
  </numFmts>
  <fonts count="34" x14ac:knownFonts="1">
    <font>
      <sz val="10"/>
      <name val="Arial"/>
    </font>
    <font>
      <sz val="10"/>
      <name val="Arial"/>
      <family val="2"/>
    </font>
    <font>
      <sz val="8"/>
      <name val="Arial"/>
      <family val="2"/>
    </font>
    <font>
      <b/>
      <sz val="10"/>
      <name val="Arial"/>
      <family val="2"/>
    </font>
    <font>
      <sz val="12"/>
      <name val="Arial"/>
      <family val="2"/>
    </font>
    <font>
      <sz val="10"/>
      <name val="Arial"/>
      <family val="2"/>
    </font>
    <font>
      <b/>
      <sz val="12"/>
      <name val="Arial"/>
      <family val="2"/>
    </font>
    <font>
      <b/>
      <sz val="9"/>
      <color indexed="16"/>
      <name val="Verdana"/>
      <family val="2"/>
    </font>
    <font>
      <sz val="12"/>
      <color theme="6" tint="-0.499984740745262"/>
      <name val="Arial"/>
      <family val="2"/>
    </font>
    <font>
      <sz val="12"/>
      <color rgb="FF92D050"/>
      <name val="Arial"/>
      <family val="2"/>
    </font>
    <font>
      <sz val="12"/>
      <color theme="9" tint="-0.499984740745262"/>
      <name val="Arial"/>
      <family val="2"/>
    </font>
    <font>
      <sz val="12"/>
      <color rgb="FFFFFF00"/>
      <name val="Arial"/>
      <family val="2"/>
    </font>
    <font>
      <i/>
      <sz val="10"/>
      <name val="Arial"/>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sz val="10"/>
      <name val="Arial"/>
      <family val="2"/>
    </font>
    <font>
      <sz val="10"/>
      <color indexed="8"/>
      <name val="Arial"/>
      <family val="2"/>
    </font>
    <font>
      <sz val="10"/>
      <color indexed="8"/>
      <name val="Arial"/>
      <family val="2"/>
    </font>
    <font>
      <b/>
      <sz val="14"/>
      <name val="Arial"/>
      <family val="2"/>
    </font>
    <font>
      <strike/>
      <sz val="10"/>
      <name val="Arial"/>
      <family val="2"/>
    </font>
  </fonts>
  <fills count="19">
    <fill>
      <patternFill patternType="none"/>
    </fill>
    <fill>
      <patternFill patternType="gray125"/>
    </fill>
    <fill>
      <patternFill patternType="solid">
        <fgColor rgb="FF92D050"/>
        <bgColor indexed="64"/>
      </patternFill>
    </fill>
    <fill>
      <patternFill patternType="solid">
        <fgColor theme="8" tint="0.59999389629810485"/>
        <bgColor indexed="64"/>
      </patternFill>
    </fill>
    <fill>
      <patternFill patternType="solid">
        <fgColor indexed="45"/>
      </patternFill>
    </fill>
    <fill>
      <patternFill patternType="solid">
        <fgColor indexed="42"/>
      </patternFill>
    </fill>
    <fill>
      <patternFill patternType="solid">
        <fgColor indexed="4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rgb="FF00B050"/>
        <bgColor indexed="64"/>
      </patternFill>
    </fill>
    <fill>
      <patternFill patternType="solid">
        <fgColor theme="9" tint="-0.49998474074526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s>
  <cellStyleXfs count="55">
    <xf numFmtId="0" fontId="0" fillId="0" borderId="0"/>
    <xf numFmtId="9" fontId="1" fillId="0" borderId="0" applyFont="0" applyFill="0" applyBorder="0" applyAlignment="0" applyProtection="0"/>
    <xf numFmtId="0" fontId="5" fillId="0" borderId="0"/>
    <xf numFmtId="9" fontId="5" fillId="0" borderId="0" applyFont="0" applyFill="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12" borderId="0" applyNumberFormat="0" applyBorder="0" applyAlignment="0" applyProtection="0"/>
    <xf numFmtId="0" fontId="14" fillId="13" borderId="11" applyNumberFormat="0" applyAlignment="0" applyProtection="0"/>
    <xf numFmtId="0" fontId="15" fillId="13" borderId="12" applyNumberFormat="0" applyAlignment="0" applyProtection="0"/>
    <xf numFmtId="0" fontId="16" fillId="6" borderId="12" applyNumberFormat="0" applyAlignment="0" applyProtection="0"/>
    <xf numFmtId="0" fontId="17" fillId="0" borderId="13" applyNumberFormat="0" applyFill="0" applyAlignment="0" applyProtection="0"/>
    <xf numFmtId="0" fontId="18" fillId="0" borderId="0" applyNumberFormat="0" applyFill="0" applyBorder="0" applyAlignment="0" applyProtection="0"/>
    <xf numFmtId="0" fontId="19" fillId="5" borderId="0" applyNumberFormat="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0" fontId="20" fillId="14" borderId="0" applyNumberFormat="0" applyBorder="0" applyAlignment="0" applyProtection="0"/>
    <xf numFmtId="0" fontId="5" fillId="0" borderId="0"/>
    <xf numFmtId="0" fontId="1" fillId="15" borderId="14" applyNumberFormat="0" applyFont="0" applyAlignment="0" applyProtection="0"/>
    <xf numFmtId="0" fontId="1" fillId="15" borderId="14" applyNumberFormat="0" applyFont="0" applyAlignment="0" applyProtection="0"/>
    <xf numFmtId="0" fontId="5" fillId="15" borderId="14" applyNumberFormat="0" applyFont="0" applyAlignment="0" applyProtection="0"/>
    <xf numFmtId="0" fontId="1" fillId="15" borderId="14" applyNumberFormat="0" applyFont="0" applyAlignment="0" applyProtection="0"/>
    <xf numFmtId="0" fontId="5" fillId="15" borderId="14" applyNumberFormat="0" applyFont="0" applyAlignment="0" applyProtection="0"/>
    <xf numFmtId="0" fontId="21" fillId="4" borderId="0" applyNumberFormat="0" applyBorder="0" applyAlignment="0" applyProtection="0"/>
    <xf numFmtId="0" fontId="5" fillId="0" borderId="0">
      <alignment wrapText="1"/>
    </xf>
    <xf numFmtId="0" fontId="29" fillId="0" borderId="0">
      <alignment wrapText="1"/>
    </xf>
    <xf numFmtId="0" fontId="5" fillId="0" borderId="0">
      <alignment wrapText="1"/>
    </xf>
    <xf numFmtId="0" fontId="30" fillId="0" borderId="0"/>
    <xf numFmtId="0" fontId="31" fillId="0" borderId="0"/>
    <xf numFmtId="0" fontId="22" fillId="0" borderId="0" applyNumberFormat="0" applyFill="0" applyBorder="0" applyAlignment="0" applyProtection="0"/>
    <xf numFmtId="0" fontId="23" fillId="0" borderId="15" applyNumberFormat="0" applyFill="0" applyAlignment="0" applyProtection="0"/>
    <xf numFmtId="0" fontId="24" fillId="0" borderId="16" applyNumberFormat="0" applyFill="0" applyAlignment="0" applyProtection="0"/>
    <xf numFmtId="0" fontId="25" fillId="0" borderId="17" applyNumberFormat="0" applyFill="0" applyAlignment="0" applyProtection="0"/>
    <xf numFmtId="0" fontId="25" fillId="0" borderId="0" applyNumberFormat="0" applyFill="0" applyBorder="0" applyAlignment="0" applyProtection="0"/>
    <xf numFmtId="0" fontId="26" fillId="0" borderId="18" applyNumberFormat="0" applyFill="0" applyAlignment="0" applyProtection="0"/>
    <xf numFmtId="0" fontId="27" fillId="0" borderId="0" applyNumberFormat="0" applyFill="0" applyBorder="0" applyAlignment="0" applyProtection="0"/>
    <xf numFmtId="0" fontId="28" fillId="16" borderId="19" applyNumberFormat="0" applyAlignment="0" applyProtection="0"/>
    <xf numFmtId="43" fontId="5" fillId="0" borderId="0" applyFont="0" applyFill="0" applyBorder="0" applyAlignment="0" applyProtection="0"/>
    <xf numFmtId="43" fontId="5" fillId="0" borderId="0" applyFont="0" applyFill="0" applyBorder="0" applyAlignment="0" applyProtection="0"/>
    <xf numFmtId="0" fontId="5" fillId="15" borderId="14" applyNumberFormat="0" applyFont="0" applyAlignment="0" applyProtection="0"/>
    <xf numFmtId="0" fontId="31" fillId="0" borderId="0"/>
    <xf numFmtId="43" fontId="1"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cellStyleXfs>
  <cellXfs count="135">
    <xf numFmtId="0" fontId="0" fillId="0" borderId="0" xfId="0"/>
    <xf numFmtId="49" fontId="0" fillId="0" borderId="0" xfId="0" applyNumberFormat="1"/>
    <xf numFmtId="49" fontId="5" fillId="0" borderId="0" xfId="0" applyNumberFormat="1" applyFont="1" applyAlignment="1">
      <alignment horizontal="center"/>
    </xf>
    <xf numFmtId="49" fontId="5" fillId="0" borderId="0" xfId="0" applyNumberFormat="1" applyFont="1" applyAlignment="1">
      <alignment horizontal="center" vertical="top"/>
    </xf>
    <xf numFmtId="49" fontId="0" fillId="0" borderId="0" xfId="0" applyNumberFormat="1" applyAlignment="1">
      <alignment vertical="top"/>
    </xf>
    <xf numFmtId="49" fontId="5" fillId="0" borderId="0" xfId="0" applyNumberFormat="1" applyFont="1" applyAlignment="1">
      <alignment vertical="top"/>
    </xf>
    <xf numFmtId="9" fontId="7" fillId="0" borderId="0" xfId="1" applyFont="1" applyAlignment="1"/>
    <xf numFmtId="49" fontId="3" fillId="0" borderId="3" xfId="0" applyNumberFormat="1" applyFont="1" applyBorder="1" applyAlignment="1">
      <alignment vertical="center" wrapText="1"/>
    </xf>
    <xf numFmtId="49" fontId="3" fillId="0" borderId="1" xfId="0" applyNumberFormat="1" applyFont="1" applyBorder="1" applyAlignment="1">
      <alignment vertical="center" wrapText="1"/>
    </xf>
    <xf numFmtId="49" fontId="4" fillId="0" borderId="2" xfId="0" applyNumberFormat="1" applyFont="1" applyBorder="1" applyAlignment="1">
      <alignment horizontal="center" vertical="center"/>
    </xf>
    <xf numFmtId="49" fontId="0" fillId="0" borderId="4" xfId="0" applyNumberFormat="1" applyBorder="1" applyAlignment="1">
      <alignment vertical="center"/>
    </xf>
    <xf numFmtId="49" fontId="3" fillId="0" borderId="2" xfId="0" applyNumberFormat="1" applyFont="1" applyBorder="1" applyAlignment="1">
      <alignment vertical="center" wrapText="1"/>
    </xf>
    <xf numFmtId="49" fontId="3" fillId="0" borderId="5" xfId="0" applyNumberFormat="1" applyFont="1" applyBorder="1" applyAlignment="1">
      <alignment vertical="center" wrapText="1"/>
    </xf>
    <xf numFmtId="0" fontId="5" fillId="0" borderId="7" xfId="0" applyFont="1" applyBorder="1" applyAlignment="1">
      <alignment horizontal="left" vertical="top" wrapText="1" indent="3"/>
    </xf>
    <xf numFmtId="49" fontId="3" fillId="0" borderId="8" xfId="0" applyNumberFormat="1" applyFont="1" applyBorder="1" applyAlignment="1">
      <alignment horizontal="left" vertical="top" wrapText="1"/>
    </xf>
    <xf numFmtId="49" fontId="0" fillId="0" borderId="0" xfId="0" applyNumberFormat="1" applyAlignment="1">
      <alignment vertical="center"/>
    </xf>
    <xf numFmtId="49" fontId="5" fillId="0" borderId="1" xfId="0" applyNumberFormat="1" applyFont="1" applyBorder="1" applyAlignment="1">
      <alignment vertical="center"/>
    </xf>
    <xf numFmtId="49" fontId="3" fillId="0" borderId="2" xfId="0" applyNumberFormat="1" applyFont="1" applyBorder="1" applyAlignment="1">
      <alignment horizontal="left" vertical="center" wrapText="1"/>
    </xf>
    <xf numFmtId="49" fontId="3" fillId="0" borderId="1" xfId="0" applyNumberFormat="1" applyFont="1" applyBorder="1" applyAlignment="1">
      <alignment horizontal="left" vertical="center" wrapText="1"/>
    </xf>
    <xf numFmtId="49" fontId="5" fillId="0" borderId="0" xfId="0" applyNumberFormat="1" applyFont="1" applyAlignment="1">
      <alignment vertical="center"/>
    </xf>
    <xf numFmtId="49" fontId="5" fillId="0" borderId="9" xfId="0" applyNumberFormat="1" applyFont="1" applyBorder="1" applyAlignment="1">
      <alignment vertical="center" wrapText="1"/>
    </xf>
    <xf numFmtId="0" fontId="5" fillId="0" borderId="7" xfId="0" applyFont="1" applyBorder="1" applyAlignment="1">
      <alignment horizontal="left" vertical="center" wrapText="1"/>
    </xf>
    <xf numFmtId="49" fontId="6" fillId="0" borderId="0" xfId="0" applyNumberFormat="1" applyFont="1" applyAlignment="1">
      <alignment vertical="center"/>
    </xf>
    <xf numFmtId="49" fontId="5" fillId="0" borderId="1" xfId="0" applyNumberFormat="1" applyFont="1" applyFill="1" applyBorder="1" applyAlignment="1">
      <alignment horizontal="left" vertical="top" wrapText="1"/>
    </xf>
    <xf numFmtId="49" fontId="5" fillId="3" borderId="0" xfId="0" applyNumberFormat="1" applyFont="1" applyFill="1"/>
    <xf numFmtId="49" fontId="5" fillId="0" borderId="0" xfId="0" applyNumberFormat="1" applyFont="1"/>
    <xf numFmtId="49" fontId="0" fillId="3" borderId="0" xfId="0" applyNumberFormat="1" applyFill="1"/>
    <xf numFmtId="49" fontId="0" fillId="0" borderId="0" xfId="0" applyNumberFormat="1" applyAlignment="1">
      <alignment vertical="top"/>
    </xf>
    <xf numFmtId="49" fontId="5" fillId="0" borderId="0" xfId="0" applyNumberFormat="1" applyFont="1" applyAlignment="1">
      <alignment horizontal="center" vertical="top"/>
    </xf>
    <xf numFmtId="49" fontId="3" fillId="0" borderId="2" xfId="0" applyNumberFormat="1" applyFont="1" applyBorder="1" applyAlignment="1">
      <alignment vertical="center" wrapText="1"/>
    </xf>
    <xf numFmtId="49" fontId="3" fillId="0" borderId="5" xfId="0" applyNumberFormat="1" applyFont="1" applyBorder="1" applyAlignment="1">
      <alignment vertical="center" wrapText="1"/>
    </xf>
    <xf numFmtId="49" fontId="5" fillId="0" borderId="7" xfId="0" applyNumberFormat="1" applyFont="1" applyBorder="1" applyAlignment="1">
      <alignment vertical="top" wrapText="1"/>
    </xf>
    <xf numFmtId="49" fontId="5" fillId="0" borderId="7" xfId="0" applyNumberFormat="1" applyFont="1" applyFill="1" applyBorder="1" applyAlignment="1">
      <alignment vertical="top" wrapText="1"/>
    </xf>
    <xf numFmtId="49" fontId="5" fillId="0" borderId="7" xfId="0" applyNumberFormat="1" applyFont="1" applyBorder="1" applyAlignment="1">
      <alignment horizontal="center" vertical="top"/>
    </xf>
    <xf numFmtId="49" fontId="0" fillId="0" borderId="0" xfId="0" applyNumberFormat="1" applyAlignment="1">
      <alignment vertical="center"/>
    </xf>
    <xf numFmtId="49" fontId="3" fillId="0" borderId="2" xfId="0" applyNumberFormat="1" applyFont="1" applyBorder="1" applyAlignment="1">
      <alignment horizontal="left" vertical="center" wrapText="1"/>
    </xf>
    <xf numFmtId="49" fontId="5" fillId="0" borderId="1" xfId="0" applyNumberFormat="1" applyFont="1" applyBorder="1" applyAlignment="1">
      <alignment vertical="center"/>
    </xf>
    <xf numFmtId="49" fontId="5" fillId="0" borderId="10" xfId="0" applyNumberFormat="1" applyFont="1" applyBorder="1" applyAlignment="1">
      <alignment vertical="center" wrapText="1"/>
    </xf>
    <xf numFmtId="49" fontId="5" fillId="0" borderId="7" xfId="0" applyNumberFormat="1" applyFont="1" applyBorder="1" applyAlignment="1">
      <alignment vertical="center" wrapText="1"/>
    </xf>
    <xf numFmtId="49" fontId="3" fillId="0" borderId="9" xfId="0" applyNumberFormat="1" applyFont="1" applyBorder="1" applyAlignment="1">
      <alignment vertical="center"/>
    </xf>
    <xf numFmtId="49" fontId="5" fillId="0" borderId="10" xfId="0" applyNumberFormat="1" applyFont="1" applyFill="1" applyBorder="1" applyAlignment="1">
      <alignment vertical="center" wrapText="1"/>
    </xf>
    <xf numFmtId="49" fontId="5" fillId="0" borderId="0" xfId="0" applyNumberFormat="1" applyFont="1" applyAlignment="1">
      <alignment wrapText="1"/>
    </xf>
    <xf numFmtId="49" fontId="6" fillId="0" borderId="0" xfId="0" applyNumberFormat="1" applyFont="1"/>
    <xf numFmtId="49" fontId="5" fillId="0" borderId="8" xfId="0" applyNumberFormat="1" applyFont="1" applyBorder="1" applyAlignment="1">
      <alignment horizontal="left" vertical="top" wrapText="1"/>
    </xf>
    <xf numFmtId="0" fontId="0" fillId="0" borderId="0" xfId="0"/>
    <xf numFmtId="49" fontId="0" fillId="0" borderId="0" xfId="0" applyNumberFormat="1"/>
    <xf numFmtId="49" fontId="0" fillId="0" borderId="0" xfId="0" applyNumberFormat="1" applyAlignment="1">
      <alignment vertical="top"/>
    </xf>
    <xf numFmtId="49" fontId="5" fillId="0" borderId="0" xfId="0" applyNumberFormat="1" applyFont="1" applyAlignment="1">
      <alignment vertical="top"/>
    </xf>
    <xf numFmtId="49" fontId="5" fillId="0" borderId="0" xfId="0" applyNumberFormat="1" applyFont="1" applyAlignment="1">
      <alignment horizontal="center"/>
    </xf>
    <xf numFmtId="49" fontId="5" fillId="0" borderId="0" xfId="0" applyNumberFormat="1" applyFont="1" applyAlignment="1">
      <alignment horizontal="center" vertical="top"/>
    </xf>
    <xf numFmtId="49" fontId="3" fillId="0" borderId="2" xfId="0" applyNumberFormat="1" applyFont="1" applyBorder="1" applyAlignment="1">
      <alignment vertical="center" wrapText="1"/>
    </xf>
    <xf numFmtId="49" fontId="3" fillId="0" borderId="5" xfId="0" applyNumberFormat="1" applyFont="1" applyBorder="1" applyAlignment="1">
      <alignment vertical="center" wrapText="1"/>
    </xf>
    <xf numFmtId="49" fontId="5" fillId="0" borderId="7" xfId="0" applyNumberFormat="1" applyFont="1" applyBorder="1" applyAlignment="1">
      <alignment vertical="top" wrapText="1"/>
    </xf>
    <xf numFmtId="49" fontId="5" fillId="0" borderId="7" xfId="0" applyNumberFormat="1" applyFont="1" applyFill="1" applyBorder="1" applyAlignment="1">
      <alignment vertical="top" wrapText="1"/>
    </xf>
    <xf numFmtId="49" fontId="0" fillId="0" borderId="0" xfId="0" applyNumberFormat="1" applyAlignment="1">
      <alignment vertical="center"/>
    </xf>
    <xf numFmtId="49" fontId="3" fillId="0" borderId="2" xfId="0" applyNumberFormat="1" applyFont="1" applyBorder="1" applyAlignment="1">
      <alignment horizontal="left" vertical="center" wrapText="1"/>
    </xf>
    <xf numFmtId="49" fontId="5" fillId="0" borderId="1" xfId="0" applyNumberFormat="1" applyFont="1" applyBorder="1" applyAlignment="1">
      <alignment vertical="center"/>
    </xf>
    <xf numFmtId="49" fontId="5" fillId="0" borderId="0" xfId="0" applyNumberFormat="1" applyFont="1" applyAlignment="1">
      <alignment vertical="center"/>
    </xf>
    <xf numFmtId="49" fontId="5" fillId="0" borderId="10" xfId="0" applyNumberFormat="1" applyFont="1" applyBorder="1" applyAlignment="1">
      <alignment vertical="center" wrapText="1"/>
    </xf>
    <xf numFmtId="49" fontId="5" fillId="0" borderId="7" xfId="0" applyNumberFormat="1" applyFont="1" applyBorder="1" applyAlignment="1">
      <alignment vertical="center" wrapText="1"/>
    </xf>
    <xf numFmtId="49" fontId="5" fillId="0" borderId="10" xfId="0" applyNumberFormat="1" applyFont="1" applyFill="1" applyBorder="1" applyAlignment="1">
      <alignment vertical="center" wrapText="1"/>
    </xf>
    <xf numFmtId="1" fontId="4" fillId="0" borderId="1" xfId="0" applyNumberFormat="1" applyFont="1" applyBorder="1" applyAlignment="1">
      <alignment horizontal="center" vertical="top"/>
    </xf>
    <xf numFmtId="1" fontId="6" fillId="0" borderId="10" xfId="0" applyNumberFormat="1" applyFont="1" applyBorder="1" applyAlignment="1">
      <alignment horizontal="center" vertical="center"/>
    </xf>
    <xf numFmtId="0" fontId="4" fillId="0" borderId="6" xfId="0" applyFont="1" applyBorder="1" applyAlignment="1">
      <alignment horizontal="left" vertical="top" wrapText="1"/>
    </xf>
    <xf numFmtId="49" fontId="4" fillId="0" borderId="1" xfId="0" applyNumberFormat="1" applyFont="1" applyFill="1" applyBorder="1" applyAlignment="1" applyProtection="1">
      <alignment vertical="top" wrapText="1"/>
      <protection locked="0"/>
    </xf>
    <xf numFmtId="49" fontId="2" fillId="0" borderId="0" xfId="0" applyNumberFormat="1" applyFont="1" applyAlignment="1">
      <alignment vertical="center"/>
    </xf>
    <xf numFmtId="0" fontId="12" fillId="0" borderId="0" xfId="0" applyFont="1" applyAlignment="1">
      <alignment vertical="top"/>
    </xf>
    <xf numFmtId="49" fontId="32" fillId="0" borderId="0" xfId="0" applyNumberFormat="1" applyFont="1" applyAlignment="1">
      <alignment vertical="center"/>
    </xf>
    <xf numFmtId="0" fontId="5" fillId="0" borderId="0" xfId="2" applyFont="1" applyAlignment="1">
      <alignment vertical="top"/>
    </xf>
    <xf numFmtId="0" fontId="0" fillId="0" borderId="0" xfId="0"/>
    <xf numFmtId="49" fontId="0" fillId="0" borderId="0" xfId="0" applyNumberFormat="1"/>
    <xf numFmtId="49" fontId="5" fillId="3" borderId="0" xfId="0" applyNumberFormat="1" applyFont="1" applyFill="1"/>
    <xf numFmtId="49" fontId="5" fillId="0" borderId="0" xfId="0" applyNumberFormat="1" applyFont="1"/>
    <xf numFmtId="49" fontId="0" fillId="3" borderId="0" xfId="0" applyNumberFormat="1" applyFill="1"/>
    <xf numFmtId="49" fontId="0" fillId="2" borderId="0" xfId="0" applyNumberFormat="1" applyFill="1"/>
    <xf numFmtId="49" fontId="5" fillId="0" borderId="0" xfId="0" applyNumberFormat="1" applyFont="1" applyAlignment="1">
      <alignment wrapText="1"/>
    </xf>
    <xf numFmtId="49" fontId="0" fillId="17" borderId="0" xfId="0" applyNumberFormat="1" applyFill="1"/>
    <xf numFmtId="49" fontId="0" fillId="18" borderId="0" xfId="0" applyNumberFormat="1" applyFill="1"/>
    <xf numFmtId="49" fontId="5" fillId="0" borderId="1" xfId="0" applyNumberFormat="1" applyFont="1" applyFill="1" applyBorder="1" applyAlignment="1">
      <alignment horizontal="center" vertical="top"/>
    </xf>
    <xf numFmtId="49" fontId="5" fillId="0" borderId="1" xfId="0" applyNumberFormat="1" applyFont="1" applyFill="1" applyBorder="1" applyAlignment="1">
      <alignment vertical="top" wrapText="1"/>
    </xf>
    <xf numFmtId="49" fontId="4" fillId="0" borderId="1" xfId="0" applyNumberFormat="1" applyFont="1" applyFill="1" applyBorder="1" applyAlignment="1" applyProtection="1">
      <alignment vertical="top" wrapText="1"/>
      <protection locked="0"/>
    </xf>
    <xf numFmtId="49" fontId="5" fillId="0" borderId="1" xfId="0" applyNumberFormat="1" applyFont="1" applyBorder="1" applyAlignment="1">
      <alignment vertical="top" wrapText="1"/>
    </xf>
    <xf numFmtId="0" fontId="5" fillId="0" borderId="1" xfId="0" applyNumberFormat="1" applyFont="1" applyBorder="1" applyAlignment="1">
      <alignment vertical="top" wrapText="1"/>
    </xf>
    <xf numFmtId="11" fontId="5" fillId="0" borderId="1" xfId="0" applyNumberFormat="1" applyFont="1" applyBorder="1" applyAlignment="1">
      <alignment vertical="top" wrapText="1"/>
    </xf>
    <xf numFmtId="49" fontId="5" fillId="0" borderId="1" xfId="0" applyNumberFormat="1" applyFont="1" applyBorder="1" applyAlignment="1">
      <alignment horizontal="center" vertical="top"/>
    </xf>
    <xf numFmtId="49" fontId="5" fillId="0" borderId="1" xfId="0" applyNumberFormat="1" applyFont="1" applyFill="1" applyBorder="1" applyAlignment="1">
      <alignment vertical="top" wrapText="1"/>
    </xf>
    <xf numFmtId="1" fontId="4" fillId="0" borderId="1" xfId="0" applyNumberFormat="1" applyFont="1" applyBorder="1" applyAlignment="1">
      <alignment horizontal="center" vertical="top"/>
    </xf>
    <xf numFmtId="49" fontId="4" fillId="0" borderId="1" xfId="0" applyNumberFormat="1" applyFont="1" applyFill="1" applyBorder="1" applyAlignment="1" applyProtection="1">
      <alignment vertical="top" wrapText="1"/>
      <protection locked="0"/>
    </xf>
    <xf numFmtId="49" fontId="5" fillId="0" borderId="1" xfId="0" applyNumberFormat="1" applyFont="1" applyBorder="1" applyAlignment="1">
      <alignment vertical="top" wrapText="1"/>
    </xf>
    <xf numFmtId="0" fontId="5" fillId="0" borderId="1" xfId="0" applyNumberFormat="1" applyFont="1" applyBorder="1" applyAlignment="1">
      <alignment vertical="top" wrapText="1"/>
    </xf>
    <xf numFmtId="49" fontId="5" fillId="0" borderId="1" xfId="0" applyNumberFormat="1" applyFont="1" applyBorder="1" applyAlignment="1">
      <alignment horizontal="center" vertical="top"/>
    </xf>
    <xf numFmtId="49" fontId="5" fillId="0" borderId="1" xfId="0" applyNumberFormat="1" applyFont="1" applyFill="1" applyBorder="1" applyAlignment="1">
      <alignment vertical="top" wrapText="1"/>
    </xf>
    <xf numFmtId="1" fontId="4" fillId="0" borderId="1" xfId="0" applyNumberFormat="1" applyFont="1" applyBorder="1" applyAlignment="1">
      <alignment horizontal="center" vertical="top"/>
    </xf>
    <xf numFmtId="49" fontId="4" fillId="0" borderId="1" xfId="0" applyNumberFormat="1" applyFont="1" applyFill="1" applyBorder="1" applyAlignment="1" applyProtection="1">
      <alignment vertical="top" wrapText="1"/>
      <protection locked="0"/>
    </xf>
    <xf numFmtId="49" fontId="5" fillId="0" borderId="1" xfId="0" applyNumberFormat="1" applyFont="1" applyBorder="1" applyAlignment="1">
      <alignment vertical="top" wrapText="1"/>
    </xf>
    <xf numFmtId="49" fontId="5" fillId="0" borderId="1" xfId="0" applyNumberFormat="1" applyFont="1" applyBorder="1" applyAlignment="1">
      <alignment horizontal="center" vertical="top"/>
    </xf>
    <xf numFmtId="49" fontId="5" fillId="0" borderId="1" xfId="0" applyNumberFormat="1" applyFont="1" applyFill="1" applyBorder="1" applyAlignment="1">
      <alignment vertical="top" wrapText="1"/>
    </xf>
    <xf numFmtId="49" fontId="4" fillId="0" borderId="1" xfId="0" applyNumberFormat="1" applyFont="1" applyFill="1" applyBorder="1" applyAlignment="1" applyProtection="1">
      <alignment vertical="top" wrapText="1"/>
      <protection locked="0"/>
    </xf>
    <xf numFmtId="49" fontId="5" fillId="0" borderId="1" xfId="0" applyNumberFormat="1" applyFont="1" applyBorder="1" applyAlignment="1">
      <alignment vertical="top" wrapText="1"/>
    </xf>
    <xf numFmtId="49" fontId="5" fillId="0" borderId="1" xfId="0" applyNumberFormat="1" applyFont="1" applyBorder="1" applyAlignment="1">
      <alignment horizontal="center" vertical="top"/>
    </xf>
    <xf numFmtId="49" fontId="5" fillId="0" borderId="1" xfId="0" applyNumberFormat="1" applyFont="1" applyFill="1" applyBorder="1" applyAlignment="1">
      <alignment vertical="top" wrapText="1"/>
    </xf>
    <xf numFmtId="1" fontId="4" fillId="0" borderId="1" xfId="0" applyNumberFormat="1" applyFont="1" applyBorder="1" applyAlignment="1">
      <alignment horizontal="center" vertical="top"/>
    </xf>
    <xf numFmtId="49" fontId="4" fillId="0" borderId="1" xfId="0" applyNumberFormat="1" applyFont="1" applyFill="1" applyBorder="1" applyAlignment="1" applyProtection="1">
      <alignment vertical="top" wrapText="1"/>
      <protection locked="0"/>
    </xf>
    <xf numFmtId="49" fontId="5" fillId="0" borderId="1" xfId="0" applyNumberFormat="1" applyFont="1" applyBorder="1" applyAlignment="1">
      <alignment vertical="top" wrapText="1"/>
    </xf>
    <xf numFmtId="0" fontId="5" fillId="0" borderId="1" xfId="0" applyFont="1" applyBorder="1" applyAlignment="1">
      <alignment vertical="top" wrapText="1"/>
    </xf>
    <xf numFmtId="49" fontId="5" fillId="0" borderId="1" xfId="0" applyNumberFormat="1" applyFont="1" applyBorder="1" applyAlignment="1">
      <alignment horizontal="center" vertical="top"/>
    </xf>
    <xf numFmtId="49" fontId="5" fillId="0" borderId="1" xfId="0" applyNumberFormat="1" applyFont="1" applyFill="1" applyBorder="1" applyAlignment="1">
      <alignment horizontal="left" vertical="top" wrapText="1"/>
    </xf>
    <xf numFmtId="49" fontId="5" fillId="0" borderId="1" xfId="0" applyNumberFormat="1" applyFont="1" applyFill="1" applyBorder="1" applyAlignment="1">
      <alignment vertical="top" wrapText="1"/>
    </xf>
    <xf numFmtId="49" fontId="4" fillId="0" borderId="1" xfId="0" applyNumberFormat="1" applyFont="1" applyFill="1" applyBorder="1" applyAlignment="1" applyProtection="1">
      <alignment vertical="top" wrapText="1"/>
      <protection locked="0"/>
    </xf>
    <xf numFmtId="49" fontId="5" fillId="0" borderId="1" xfId="0" applyNumberFormat="1" applyFont="1" applyBorder="1" applyAlignment="1">
      <alignment vertical="top" wrapText="1"/>
    </xf>
    <xf numFmtId="0" fontId="5" fillId="0" borderId="1" xfId="0" applyNumberFormat="1" applyFont="1" applyBorder="1" applyAlignment="1">
      <alignment vertical="top" wrapText="1"/>
    </xf>
    <xf numFmtId="49" fontId="5" fillId="0" borderId="1" xfId="0" applyNumberFormat="1" applyFont="1" applyBorder="1" applyAlignment="1">
      <alignment horizontal="center" vertical="top"/>
    </xf>
    <xf numFmtId="1" fontId="4" fillId="0" borderId="1" xfId="0" applyNumberFormat="1" applyFont="1" applyBorder="1" applyAlignment="1">
      <alignment horizontal="center" vertical="top"/>
    </xf>
    <xf numFmtId="49" fontId="4" fillId="0" borderId="1" xfId="0" applyNumberFormat="1" applyFont="1" applyFill="1" applyBorder="1" applyAlignment="1" applyProtection="1">
      <alignment vertical="top" wrapText="1"/>
      <protection locked="0"/>
    </xf>
    <xf numFmtId="49" fontId="5" fillId="0" borderId="1" xfId="0" applyNumberFormat="1" applyFont="1" applyBorder="1" applyAlignment="1">
      <alignment vertical="top" wrapText="1"/>
    </xf>
    <xf numFmtId="0" fontId="5" fillId="0" borderId="1" xfId="0" applyNumberFormat="1" applyFont="1" applyBorder="1" applyAlignment="1">
      <alignment vertical="top" wrapText="1"/>
    </xf>
    <xf numFmtId="0" fontId="5" fillId="0" borderId="1" xfId="0" applyFont="1" applyBorder="1" applyAlignment="1">
      <alignment vertical="top" wrapText="1"/>
    </xf>
    <xf numFmtId="49" fontId="3" fillId="0" borderId="6" xfId="0" applyNumberFormat="1" applyFont="1" applyBorder="1" applyAlignment="1">
      <alignment vertical="center" wrapText="1"/>
    </xf>
    <xf numFmtId="49" fontId="0" fillId="0" borderId="2" xfId="0" applyNumberFormat="1" applyBorder="1"/>
    <xf numFmtId="49" fontId="0" fillId="0" borderId="1" xfId="0" applyNumberFormat="1" applyBorder="1" applyAlignment="1">
      <alignment vertical="top"/>
    </xf>
    <xf numFmtId="49" fontId="5" fillId="0" borderId="1" xfId="0" applyNumberFormat="1" applyFont="1" applyBorder="1" applyAlignment="1" applyProtection="1">
      <alignment vertical="top" wrapText="1"/>
      <protection locked="0"/>
    </xf>
    <xf numFmtId="49" fontId="0" fillId="0" borderId="1" xfId="0" applyNumberFormat="1" applyBorder="1" applyAlignment="1">
      <alignment vertical="center"/>
    </xf>
    <xf numFmtId="49" fontId="3" fillId="0" borderId="2" xfId="0" applyNumberFormat="1" applyFont="1" applyBorder="1" applyAlignment="1">
      <alignment vertical="center"/>
    </xf>
    <xf numFmtId="49" fontId="1" fillId="0" borderId="1" xfId="0" applyNumberFormat="1" applyFont="1" applyFill="1" applyBorder="1" applyAlignment="1">
      <alignment horizontal="center" vertical="top"/>
    </xf>
    <xf numFmtId="49" fontId="1" fillId="0" borderId="1" xfId="0" applyNumberFormat="1" applyFont="1" applyFill="1" applyBorder="1" applyAlignment="1">
      <alignment vertical="top" wrapText="1"/>
    </xf>
    <xf numFmtId="49" fontId="1" fillId="0" borderId="1" xfId="0" applyNumberFormat="1" applyFont="1" applyBorder="1" applyAlignment="1">
      <alignment horizontal="center" vertical="top"/>
    </xf>
    <xf numFmtId="49" fontId="1" fillId="0" borderId="1" xfId="0" applyNumberFormat="1" applyFont="1" applyBorder="1" applyAlignment="1">
      <alignment vertical="top" wrapText="1"/>
    </xf>
    <xf numFmtId="0" fontId="1" fillId="0" borderId="1" xfId="0" applyFont="1" applyBorder="1" applyAlignment="1">
      <alignment vertical="top"/>
    </xf>
    <xf numFmtId="49" fontId="1" fillId="3" borderId="0" xfId="0" applyNumberFormat="1" applyFont="1" applyFill="1"/>
    <xf numFmtId="49" fontId="1" fillId="0" borderId="0" xfId="0" applyNumberFormat="1" applyFont="1" applyAlignment="1">
      <alignment wrapText="1"/>
    </xf>
    <xf numFmtId="49" fontId="1" fillId="0" borderId="0" xfId="0" applyNumberFormat="1" applyFont="1"/>
    <xf numFmtId="49" fontId="3" fillId="0" borderId="9" xfId="0" applyNumberFormat="1" applyFont="1" applyBorder="1" applyAlignment="1">
      <alignment horizontal="center" vertical="center" wrapText="1"/>
    </xf>
    <xf numFmtId="49" fontId="3" fillId="0" borderId="7" xfId="0" applyNumberFormat="1" applyFont="1" applyBorder="1" applyAlignment="1">
      <alignment horizontal="center" vertical="center" wrapText="1"/>
    </xf>
    <xf numFmtId="49" fontId="3" fillId="0" borderId="10" xfId="0" applyNumberFormat="1" applyFont="1" applyBorder="1" applyAlignment="1">
      <alignment horizontal="center" vertical="center" wrapText="1"/>
    </xf>
    <xf numFmtId="0" fontId="1" fillId="0" borderId="0" xfId="2" applyFont="1" applyAlignment="1">
      <alignment vertical="top"/>
    </xf>
  </cellXfs>
  <cellStyles count="55">
    <cellStyle name="Akzent1 2" xfId="4" xr:uid="{00000000-0005-0000-0000-000000000000}"/>
    <cellStyle name="Akzent2 2" xfId="5" xr:uid="{00000000-0005-0000-0000-000001000000}"/>
    <cellStyle name="Akzent3 2" xfId="6" xr:uid="{00000000-0005-0000-0000-000002000000}"/>
    <cellStyle name="Akzent4 2" xfId="7" xr:uid="{00000000-0005-0000-0000-000003000000}"/>
    <cellStyle name="Akzent5 2" xfId="8" xr:uid="{00000000-0005-0000-0000-000004000000}"/>
    <cellStyle name="Akzent6 2" xfId="9" xr:uid="{00000000-0005-0000-0000-000005000000}"/>
    <cellStyle name="Ausgabe 2" xfId="10" xr:uid="{00000000-0005-0000-0000-000006000000}"/>
    <cellStyle name="Berechnung 2" xfId="11" xr:uid="{00000000-0005-0000-0000-000007000000}"/>
    <cellStyle name="Eingabe 2" xfId="12" xr:uid="{00000000-0005-0000-0000-000008000000}"/>
    <cellStyle name="Ergebnis 2" xfId="13" xr:uid="{00000000-0005-0000-0000-000009000000}"/>
    <cellStyle name="Erklärender Text 2" xfId="14" xr:uid="{00000000-0005-0000-0000-00000A000000}"/>
    <cellStyle name="Gut 2" xfId="15" xr:uid="{00000000-0005-0000-0000-00000B000000}"/>
    <cellStyle name="Komma 2" xfId="16" xr:uid="{00000000-0005-0000-0000-00000C000000}"/>
    <cellStyle name="Komma 2 2" xfId="17" xr:uid="{00000000-0005-0000-0000-00000D000000}"/>
    <cellStyle name="Komma 2 2 2" xfId="18" xr:uid="{00000000-0005-0000-0000-00000E000000}"/>
    <cellStyle name="Komma 2 2 2 2" xfId="49" xr:uid="{00000000-0005-0000-0000-00000F000000}"/>
    <cellStyle name="Komma 2 2 3" xfId="19" xr:uid="{00000000-0005-0000-0000-000010000000}"/>
    <cellStyle name="Komma 2 2 3 2" xfId="43" xr:uid="{00000000-0005-0000-0000-000011000000}"/>
    <cellStyle name="Komma 2 2 3 2 2" xfId="53" xr:uid="{00000000-0005-0000-0000-000012000000}"/>
    <cellStyle name="Komma 2 2 3 3" xfId="50" xr:uid="{00000000-0005-0000-0000-000013000000}"/>
    <cellStyle name="Komma 2 2 4" xfId="48" xr:uid="{00000000-0005-0000-0000-000014000000}"/>
    <cellStyle name="Komma 2 3" xfId="20" xr:uid="{00000000-0005-0000-0000-000015000000}"/>
    <cellStyle name="Komma 2 3 2" xfId="51" xr:uid="{00000000-0005-0000-0000-000016000000}"/>
    <cellStyle name="Komma 2 4" xfId="21" xr:uid="{00000000-0005-0000-0000-000017000000}"/>
    <cellStyle name="Komma 2 4 2" xfId="44" xr:uid="{00000000-0005-0000-0000-000018000000}"/>
    <cellStyle name="Komma 2 4 2 2" xfId="54" xr:uid="{00000000-0005-0000-0000-000019000000}"/>
    <cellStyle name="Komma 2 4 3" xfId="52" xr:uid="{00000000-0005-0000-0000-00001A000000}"/>
    <cellStyle name="Komma 2 5" xfId="47" xr:uid="{00000000-0005-0000-0000-00001B000000}"/>
    <cellStyle name="Neutral 2" xfId="22" xr:uid="{00000000-0005-0000-0000-00001C000000}"/>
    <cellStyle name="Normal 2" xfId="23" xr:uid="{00000000-0005-0000-0000-00001D000000}"/>
    <cellStyle name="Notiz 2" xfId="25" xr:uid="{00000000-0005-0000-0000-00001E000000}"/>
    <cellStyle name="Notiz 2 2" xfId="26" xr:uid="{00000000-0005-0000-0000-00001F000000}"/>
    <cellStyle name="Notiz 3" xfId="27" xr:uid="{00000000-0005-0000-0000-000020000000}"/>
    <cellStyle name="Notiz 3 2" xfId="45" xr:uid="{00000000-0005-0000-0000-000021000000}"/>
    <cellStyle name="Notiz 4" xfId="28" xr:uid="{00000000-0005-0000-0000-000022000000}"/>
    <cellStyle name="Notiz 5" xfId="24" xr:uid="{00000000-0005-0000-0000-000023000000}"/>
    <cellStyle name="Prozent" xfId="1" builtinId="5"/>
    <cellStyle name="Prozent 2" xfId="3" xr:uid="{00000000-0005-0000-0000-000025000000}"/>
    <cellStyle name="Schlecht 2" xfId="29" xr:uid="{00000000-0005-0000-0000-000026000000}"/>
    <cellStyle name="Standard" xfId="0" builtinId="0"/>
    <cellStyle name="Standard 2" xfId="2" xr:uid="{00000000-0005-0000-0000-000028000000}"/>
    <cellStyle name="Standard 3" xfId="30" xr:uid="{00000000-0005-0000-0000-000029000000}"/>
    <cellStyle name="Standard 4" xfId="31" xr:uid="{00000000-0005-0000-0000-00002A000000}"/>
    <cellStyle name="Standard 4 2" xfId="32" xr:uid="{00000000-0005-0000-0000-00002B000000}"/>
    <cellStyle name="Standard 5" xfId="33" xr:uid="{00000000-0005-0000-0000-00002C000000}"/>
    <cellStyle name="Standard 5 2" xfId="46" xr:uid="{00000000-0005-0000-0000-00002D000000}"/>
    <cellStyle name="Standard 6" xfId="34" xr:uid="{00000000-0005-0000-0000-00002E000000}"/>
    <cellStyle name="Überschrift 1 2" xfId="36" xr:uid="{00000000-0005-0000-0000-00002F000000}"/>
    <cellStyle name="Überschrift 2 2" xfId="37" xr:uid="{00000000-0005-0000-0000-000030000000}"/>
    <cellStyle name="Überschrift 3 2" xfId="38" xr:uid="{00000000-0005-0000-0000-000031000000}"/>
    <cellStyle name="Überschrift 4 2" xfId="39" xr:uid="{00000000-0005-0000-0000-000032000000}"/>
    <cellStyle name="Überschrift 5" xfId="35" xr:uid="{00000000-0005-0000-0000-000033000000}"/>
    <cellStyle name="Verknüpfte Zelle 2" xfId="40" xr:uid="{00000000-0005-0000-0000-000034000000}"/>
    <cellStyle name="Warnender Text 2" xfId="41" xr:uid="{00000000-0005-0000-0000-000035000000}"/>
    <cellStyle name="Zelle überprüfen 2" xfId="42" xr:uid="{00000000-0005-0000-0000-000036000000}"/>
  </cellStyles>
  <dxfs count="36">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s>
  <tableStyles count="0" defaultTableStyle="TableStyleMedium9" defaultPivotStyle="PivotStyleLight16"/>
  <colors>
    <mruColors>
      <color rgb="FFFF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http://www.adac.de/images/gut_tcm8-137377.gif" TargetMode="External"/><Relationship Id="rId1" Type="http://schemas.openxmlformats.org/officeDocument/2006/relationships/image" Target="../media/image1.png"/><Relationship Id="rId6" Type="http://schemas.openxmlformats.org/officeDocument/2006/relationships/image" Target="http://www.adac.de/images/bedenklich_vvi_tcm8-139710.gif" TargetMode="External"/><Relationship Id="rId5" Type="http://schemas.openxmlformats.org/officeDocument/2006/relationships/image" Target="../media/image3.png"/><Relationship Id="rId4" Type="http://schemas.openxmlformats.org/officeDocument/2006/relationships/image" Target="http://www.adac.de/images/durchschnittlich_vvi_tcm8-139690.gif"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http://www.adac.de/images/durchschnittlich_vvi_tcm8-139690.gif" TargetMode="External"/><Relationship Id="rId1" Type="http://schemas.openxmlformats.org/officeDocument/2006/relationships/image" Target="../media/image2.png"/><Relationship Id="rId4" Type="http://schemas.openxmlformats.org/officeDocument/2006/relationships/image" Target="http://www.adac.de/images/bedenklich_vvi_tcm8-139710.gif" TargetMode="External"/></Relationships>
</file>

<file path=xl/drawings/drawing1.xml><?xml version="1.0" encoding="utf-8"?>
<xdr:wsDr xmlns:xdr="http://schemas.openxmlformats.org/drawingml/2006/spreadsheetDrawing" xmlns:a="http://schemas.openxmlformats.org/drawingml/2006/main">
  <xdr:twoCellAnchor editAs="oneCell">
    <xdr:from>
      <xdr:col>7</xdr:col>
      <xdr:colOff>60960</xdr:colOff>
      <xdr:row>11</xdr:row>
      <xdr:rowOff>0</xdr:rowOff>
    </xdr:from>
    <xdr:to>
      <xdr:col>7</xdr:col>
      <xdr:colOff>274320</xdr:colOff>
      <xdr:row>11</xdr:row>
      <xdr:rowOff>0</xdr:rowOff>
    </xdr:to>
    <xdr:pic>
      <xdr:nvPicPr>
        <xdr:cNvPr id="77" name="Picture 4" descr="http://www.adac.de/images/gut_tcm8-137377.gif">
          <a:extLst>
            <a:ext uri="{FF2B5EF4-FFF2-40B4-BE49-F238E27FC236}">
              <a16:creationId xmlns:a16="http://schemas.microsoft.com/office/drawing/2014/main" id="{00000000-0008-0000-0300-00004D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1216640" y="655320"/>
          <a:ext cx="21336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60960</xdr:colOff>
      <xdr:row>11</xdr:row>
      <xdr:rowOff>0</xdr:rowOff>
    </xdr:from>
    <xdr:to>
      <xdr:col>7</xdr:col>
      <xdr:colOff>274320</xdr:colOff>
      <xdr:row>11</xdr:row>
      <xdr:rowOff>0</xdr:rowOff>
    </xdr:to>
    <xdr:pic>
      <xdr:nvPicPr>
        <xdr:cNvPr id="78" name="Picture 5" descr="http://www.adac.de/images/durchschnittlich_vvi_tcm8-139690.gif">
          <a:extLst>
            <a:ext uri="{FF2B5EF4-FFF2-40B4-BE49-F238E27FC236}">
              <a16:creationId xmlns:a16="http://schemas.microsoft.com/office/drawing/2014/main" id="{00000000-0008-0000-0300-00004E000000}"/>
            </a:ext>
          </a:extLst>
        </xdr:cNvPr>
        <xdr:cNvPicPr>
          <a:picLocks noChangeAspect="1" noChangeArrowheads="1"/>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11216640" y="655320"/>
          <a:ext cx="21336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60960</xdr:colOff>
      <xdr:row>11</xdr:row>
      <xdr:rowOff>0</xdr:rowOff>
    </xdr:from>
    <xdr:to>
      <xdr:col>7</xdr:col>
      <xdr:colOff>274320</xdr:colOff>
      <xdr:row>11</xdr:row>
      <xdr:rowOff>0</xdr:rowOff>
    </xdr:to>
    <xdr:pic>
      <xdr:nvPicPr>
        <xdr:cNvPr id="79" name="Picture 6" descr="http://www.adac.de/images/bedenklich_vvi_tcm8-139710.gif">
          <a:extLst>
            <a:ext uri="{FF2B5EF4-FFF2-40B4-BE49-F238E27FC236}">
              <a16:creationId xmlns:a16="http://schemas.microsoft.com/office/drawing/2014/main" id="{00000000-0008-0000-0300-00004F000000}"/>
            </a:ext>
          </a:extLst>
        </xdr:cNvPr>
        <xdr:cNvPicPr>
          <a:picLocks noChangeAspect="1" noChangeArrowheads="1"/>
        </xdr:cNvPicPr>
      </xdr:nvPicPr>
      <xdr:blipFill>
        <a:blip xmlns:r="http://schemas.openxmlformats.org/officeDocument/2006/relationships" r:embed="rId5" r:link="rId6">
          <a:extLst>
            <a:ext uri="{28A0092B-C50C-407E-A947-70E740481C1C}">
              <a14:useLocalDpi xmlns:a14="http://schemas.microsoft.com/office/drawing/2010/main" val="0"/>
            </a:ext>
          </a:extLst>
        </a:blip>
        <a:srcRect/>
        <a:stretch>
          <a:fillRect/>
        </a:stretch>
      </xdr:blipFill>
      <xdr:spPr bwMode="auto">
        <a:xfrm>
          <a:off x="11216640" y="655320"/>
          <a:ext cx="21336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60960</xdr:colOff>
      <xdr:row>19</xdr:row>
      <xdr:rowOff>0</xdr:rowOff>
    </xdr:from>
    <xdr:to>
      <xdr:col>7</xdr:col>
      <xdr:colOff>274320</xdr:colOff>
      <xdr:row>19</xdr:row>
      <xdr:rowOff>3810</xdr:rowOff>
    </xdr:to>
    <xdr:pic>
      <xdr:nvPicPr>
        <xdr:cNvPr id="80" name="Picture 10" descr="http://www.adac.de/images/gut_tcm8-137377.gif">
          <a:extLst>
            <a:ext uri="{FF2B5EF4-FFF2-40B4-BE49-F238E27FC236}">
              <a16:creationId xmlns:a16="http://schemas.microsoft.com/office/drawing/2014/main" id="{00000000-0008-0000-0300-000050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1216640" y="22082760"/>
          <a:ext cx="21336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60960</xdr:colOff>
      <xdr:row>19</xdr:row>
      <xdr:rowOff>0</xdr:rowOff>
    </xdr:from>
    <xdr:to>
      <xdr:col>7</xdr:col>
      <xdr:colOff>274320</xdr:colOff>
      <xdr:row>19</xdr:row>
      <xdr:rowOff>3810</xdr:rowOff>
    </xdr:to>
    <xdr:pic>
      <xdr:nvPicPr>
        <xdr:cNvPr id="81" name="Picture 11" descr="http://www.adac.de/images/durchschnittlich_vvi_tcm8-139690.gif">
          <a:extLst>
            <a:ext uri="{FF2B5EF4-FFF2-40B4-BE49-F238E27FC236}">
              <a16:creationId xmlns:a16="http://schemas.microsoft.com/office/drawing/2014/main" id="{00000000-0008-0000-0300-000051000000}"/>
            </a:ext>
          </a:extLst>
        </xdr:cNvPr>
        <xdr:cNvPicPr>
          <a:picLocks noChangeAspect="1" noChangeArrowheads="1"/>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11216640" y="22082760"/>
          <a:ext cx="21336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60960</xdr:colOff>
      <xdr:row>19</xdr:row>
      <xdr:rowOff>0</xdr:rowOff>
    </xdr:from>
    <xdr:to>
      <xdr:col>7</xdr:col>
      <xdr:colOff>274320</xdr:colOff>
      <xdr:row>19</xdr:row>
      <xdr:rowOff>3810</xdr:rowOff>
    </xdr:to>
    <xdr:pic>
      <xdr:nvPicPr>
        <xdr:cNvPr id="82" name="Picture 12" descr="http://www.adac.de/images/bedenklich_vvi_tcm8-139710.gif">
          <a:extLst>
            <a:ext uri="{FF2B5EF4-FFF2-40B4-BE49-F238E27FC236}">
              <a16:creationId xmlns:a16="http://schemas.microsoft.com/office/drawing/2014/main" id="{00000000-0008-0000-0300-000052000000}"/>
            </a:ext>
          </a:extLst>
        </xdr:cNvPr>
        <xdr:cNvPicPr>
          <a:picLocks noChangeAspect="1" noChangeArrowheads="1"/>
        </xdr:cNvPicPr>
      </xdr:nvPicPr>
      <xdr:blipFill>
        <a:blip xmlns:r="http://schemas.openxmlformats.org/officeDocument/2006/relationships" r:embed="rId5" r:link="rId6">
          <a:extLst>
            <a:ext uri="{28A0092B-C50C-407E-A947-70E740481C1C}">
              <a14:useLocalDpi xmlns:a14="http://schemas.microsoft.com/office/drawing/2010/main" val="0"/>
            </a:ext>
          </a:extLst>
        </a:blip>
        <a:srcRect/>
        <a:stretch>
          <a:fillRect/>
        </a:stretch>
      </xdr:blipFill>
      <xdr:spPr bwMode="auto">
        <a:xfrm>
          <a:off x="11216640" y="22082760"/>
          <a:ext cx="21336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76200</xdr:colOff>
      <xdr:row>19</xdr:row>
      <xdr:rowOff>0</xdr:rowOff>
    </xdr:from>
    <xdr:to>
      <xdr:col>7</xdr:col>
      <xdr:colOff>289560</xdr:colOff>
      <xdr:row>19</xdr:row>
      <xdr:rowOff>0</xdr:rowOff>
    </xdr:to>
    <xdr:pic>
      <xdr:nvPicPr>
        <xdr:cNvPr id="83" name="Picture 16" descr="http://www.adac.de/images/gut_tcm8-137377.gif">
          <a:extLst>
            <a:ext uri="{FF2B5EF4-FFF2-40B4-BE49-F238E27FC236}">
              <a16:creationId xmlns:a16="http://schemas.microsoft.com/office/drawing/2014/main" id="{00000000-0008-0000-0300-000053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1231880" y="23263860"/>
          <a:ext cx="21336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76200</xdr:colOff>
      <xdr:row>19</xdr:row>
      <xdr:rowOff>0</xdr:rowOff>
    </xdr:from>
    <xdr:to>
      <xdr:col>7</xdr:col>
      <xdr:colOff>289560</xdr:colOff>
      <xdr:row>19</xdr:row>
      <xdr:rowOff>0</xdr:rowOff>
    </xdr:to>
    <xdr:pic>
      <xdr:nvPicPr>
        <xdr:cNvPr id="84" name="Picture 17" descr="http://www.adac.de/images/durchschnittlich_vvi_tcm8-139690.gif">
          <a:extLst>
            <a:ext uri="{FF2B5EF4-FFF2-40B4-BE49-F238E27FC236}">
              <a16:creationId xmlns:a16="http://schemas.microsoft.com/office/drawing/2014/main" id="{00000000-0008-0000-0300-000054000000}"/>
            </a:ext>
          </a:extLst>
        </xdr:cNvPr>
        <xdr:cNvPicPr>
          <a:picLocks noChangeAspect="1" noChangeArrowheads="1"/>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11231880" y="23263860"/>
          <a:ext cx="21336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76200</xdr:colOff>
      <xdr:row>19</xdr:row>
      <xdr:rowOff>0</xdr:rowOff>
    </xdr:from>
    <xdr:to>
      <xdr:col>7</xdr:col>
      <xdr:colOff>289560</xdr:colOff>
      <xdr:row>19</xdr:row>
      <xdr:rowOff>0</xdr:rowOff>
    </xdr:to>
    <xdr:pic>
      <xdr:nvPicPr>
        <xdr:cNvPr id="85" name="Picture 18" descr="http://www.adac.de/images/bedenklich_vvi_tcm8-139710.gif">
          <a:extLst>
            <a:ext uri="{FF2B5EF4-FFF2-40B4-BE49-F238E27FC236}">
              <a16:creationId xmlns:a16="http://schemas.microsoft.com/office/drawing/2014/main" id="{00000000-0008-0000-0300-000055000000}"/>
            </a:ext>
          </a:extLst>
        </xdr:cNvPr>
        <xdr:cNvPicPr>
          <a:picLocks noChangeAspect="1" noChangeArrowheads="1"/>
        </xdr:cNvPicPr>
      </xdr:nvPicPr>
      <xdr:blipFill>
        <a:blip xmlns:r="http://schemas.openxmlformats.org/officeDocument/2006/relationships" r:embed="rId5" r:link="rId6">
          <a:extLst>
            <a:ext uri="{28A0092B-C50C-407E-A947-70E740481C1C}">
              <a14:useLocalDpi xmlns:a14="http://schemas.microsoft.com/office/drawing/2010/main" val="0"/>
            </a:ext>
          </a:extLst>
        </a:blip>
        <a:srcRect/>
        <a:stretch>
          <a:fillRect/>
        </a:stretch>
      </xdr:blipFill>
      <xdr:spPr bwMode="auto">
        <a:xfrm>
          <a:off x="11231880" y="23263860"/>
          <a:ext cx="21336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76200</xdr:colOff>
      <xdr:row>19</xdr:row>
      <xdr:rowOff>0</xdr:rowOff>
    </xdr:from>
    <xdr:to>
      <xdr:col>7</xdr:col>
      <xdr:colOff>289560</xdr:colOff>
      <xdr:row>19</xdr:row>
      <xdr:rowOff>0</xdr:rowOff>
    </xdr:to>
    <xdr:pic>
      <xdr:nvPicPr>
        <xdr:cNvPr id="86" name="Picture 19" descr="http://www.adac.de/images/gut_tcm8-137377.gif">
          <a:extLst>
            <a:ext uri="{FF2B5EF4-FFF2-40B4-BE49-F238E27FC236}">
              <a16:creationId xmlns:a16="http://schemas.microsoft.com/office/drawing/2014/main" id="{00000000-0008-0000-0300-000056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1231880" y="23263860"/>
          <a:ext cx="21336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76200</xdr:colOff>
      <xdr:row>19</xdr:row>
      <xdr:rowOff>0</xdr:rowOff>
    </xdr:from>
    <xdr:to>
      <xdr:col>7</xdr:col>
      <xdr:colOff>289560</xdr:colOff>
      <xdr:row>19</xdr:row>
      <xdr:rowOff>0</xdr:rowOff>
    </xdr:to>
    <xdr:pic>
      <xdr:nvPicPr>
        <xdr:cNvPr id="87" name="Picture 20" descr="http://www.adac.de/images/bedenklich_vvi_tcm8-139710.gif">
          <a:extLst>
            <a:ext uri="{FF2B5EF4-FFF2-40B4-BE49-F238E27FC236}">
              <a16:creationId xmlns:a16="http://schemas.microsoft.com/office/drawing/2014/main" id="{00000000-0008-0000-0300-000057000000}"/>
            </a:ext>
          </a:extLst>
        </xdr:cNvPr>
        <xdr:cNvPicPr>
          <a:picLocks noChangeAspect="1" noChangeArrowheads="1"/>
        </xdr:cNvPicPr>
      </xdr:nvPicPr>
      <xdr:blipFill>
        <a:blip xmlns:r="http://schemas.openxmlformats.org/officeDocument/2006/relationships" r:embed="rId5" r:link="rId6">
          <a:extLst>
            <a:ext uri="{28A0092B-C50C-407E-A947-70E740481C1C}">
              <a14:useLocalDpi xmlns:a14="http://schemas.microsoft.com/office/drawing/2010/main" val="0"/>
            </a:ext>
          </a:extLst>
        </a:blip>
        <a:srcRect/>
        <a:stretch>
          <a:fillRect/>
        </a:stretch>
      </xdr:blipFill>
      <xdr:spPr bwMode="auto">
        <a:xfrm>
          <a:off x="11231880" y="23263860"/>
          <a:ext cx="21336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99060</xdr:colOff>
      <xdr:row>19</xdr:row>
      <xdr:rowOff>0</xdr:rowOff>
    </xdr:from>
    <xdr:to>
      <xdr:col>7</xdr:col>
      <xdr:colOff>312420</xdr:colOff>
      <xdr:row>19</xdr:row>
      <xdr:rowOff>0</xdr:rowOff>
    </xdr:to>
    <xdr:pic>
      <xdr:nvPicPr>
        <xdr:cNvPr id="88" name="Picture 55" descr="http://www.adac.de/images/gut_tcm8-137377.gif">
          <a:extLst>
            <a:ext uri="{FF2B5EF4-FFF2-40B4-BE49-F238E27FC236}">
              <a16:creationId xmlns:a16="http://schemas.microsoft.com/office/drawing/2014/main" id="{00000000-0008-0000-0300-000058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1254740" y="23263860"/>
          <a:ext cx="21336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99060</xdr:colOff>
      <xdr:row>19</xdr:row>
      <xdr:rowOff>0</xdr:rowOff>
    </xdr:from>
    <xdr:to>
      <xdr:col>7</xdr:col>
      <xdr:colOff>312420</xdr:colOff>
      <xdr:row>19</xdr:row>
      <xdr:rowOff>0</xdr:rowOff>
    </xdr:to>
    <xdr:pic>
      <xdr:nvPicPr>
        <xdr:cNvPr id="89" name="Picture 56" descr="http://www.adac.de/images/durchschnittlich_vvi_tcm8-139690.gif">
          <a:extLst>
            <a:ext uri="{FF2B5EF4-FFF2-40B4-BE49-F238E27FC236}">
              <a16:creationId xmlns:a16="http://schemas.microsoft.com/office/drawing/2014/main" id="{00000000-0008-0000-0300-000059000000}"/>
            </a:ext>
          </a:extLst>
        </xdr:cNvPr>
        <xdr:cNvPicPr>
          <a:picLocks noChangeAspect="1" noChangeArrowheads="1"/>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11254740" y="23263860"/>
          <a:ext cx="21336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99060</xdr:colOff>
      <xdr:row>19</xdr:row>
      <xdr:rowOff>0</xdr:rowOff>
    </xdr:from>
    <xdr:to>
      <xdr:col>7</xdr:col>
      <xdr:colOff>312420</xdr:colOff>
      <xdr:row>19</xdr:row>
      <xdr:rowOff>0</xdr:rowOff>
    </xdr:to>
    <xdr:pic>
      <xdr:nvPicPr>
        <xdr:cNvPr id="90" name="Picture 57" descr="http://www.adac.de/images/bedenklich_vvi_tcm8-139710.gif">
          <a:extLst>
            <a:ext uri="{FF2B5EF4-FFF2-40B4-BE49-F238E27FC236}">
              <a16:creationId xmlns:a16="http://schemas.microsoft.com/office/drawing/2014/main" id="{00000000-0008-0000-0300-00005A000000}"/>
            </a:ext>
          </a:extLst>
        </xdr:cNvPr>
        <xdr:cNvPicPr>
          <a:picLocks noChangeAspect="1" noChangeArrowheads="1"/>
        </xdr:cNvPicPr>
      </xdr:nvPicPr>
      <xdr:blipFill>
        <a:blip xmlns:r="http://schemas.openxmlformats.org/officeDocument/2006/relationships" r:embed="rId5" r:link="rId6">
          <a:extLst>
            <a:ext uri="{28A0092B-C50C-407E-A947-70E740481C1C}">
              <a14:useLocalDpi xmlns:a14="http://schemas.microsoft.com/office/drawing/2010/main" val="0"/>
            </a:ext>
          </a:extLst>
        </a:blip>
        <a:srcRect/>
        <a:stretch>
          <a:fillRect/>
        </a:stretch>
      </xdr:blipFill>
      <xdr:spPr bwMode="auto">
        <a:xfrm>
          <a:off x="11254740" y="23263860"/>
          <a:ext cx="21336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99060</xdr:colOff>
      <xdr:row>19</xdr:row>
      <xdr:rowOff>0</xdr:rowOff>
    </xdr:from>
    <xdr:to>
      <xdr:col>7</xdr:col>
      <xdr:colOff>312420</xdr:colOff>
      <xdr:row>19</xdr:row>
      <xdr:rowOff>0</xdr:rowOff>
    </xdr:to>
    <xdr:pic>
      <xdr:nvPicPr>
        <xdr:cNvPr id="91" name="Picture 58" descr="http://www.adac.de/images/gut_tcm8-137377.gif">
          <a:extLst>
            <a:ext uri="{FF2B5EF4-FFF2-40B4-BE49-F238E27FC236}">
              <a16:creationId xmlns:a16="http://schemas.microsoft.com/office/drawing/2014/main" id="{00000000-0008-0000-0300-00005B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1254740" y="23263860"/>
          <a:ext cx="21336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99060</xdr:colOff>
      <xdr:row>19</xdr:row>
      <xdr:rowOff>0</xdr:rowOff>
    </xdr:from>
    <xdr:to>
      <xdr:col>7</xdr:col>
      <xdr:colOff>312420</xdr:colOff>
      <xdr:row>19</xdr:row>
      <xdr:rowOff>0</xdr:rowOff>
    </xdr:to>
    <xdr:pic>
      <xdr:nvPicPr>
        <xdr:cNvPr id="92" name="Picture 59" descr="http://www.adac.de/images/durchschnittlich_vvi_tcm8-139690.gif">
          <a:extLst>
            <a:ext uri="{FF2B5EF4-FFF2-40B4-BE49-F238E27FC236}">
              <a16:creationId xmlns:a16="http://schemas.microsoft.com/office/drawing/2014/main" id="{00000000-0008-0000-0300-00005C000000}"/>
            </a:ext>
          </a:extLst>
        </xdr:cNvPr>
        <xdr:cNvPicPr>
          <a:picLocks noChangeAspect="1" noChangeArrowheads="1"/>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11254740" y="23263860"/>
          <a:ext cx="21336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99060</xdr:colOff>
      <xdr:row>19</xdr:row>
      <xdr:rowOff>0</xdr:rowOff>
    </xdr:from>
    <xdr:to>
      <xdr:col>7</xdr:col>
      <xdr:colOff>312420</xdr:colOff>
      <xdr:row>19</xdr:row>
      <xdr:rowOff>0</xdr:rowOff>
    </xdr:to>
    <xdr:pic>
      <xdr:nvPicPr>
        <xdr:cNvPr id="93" name="Picture 60" descr="http://www.adac.de/images/bedenklich_vvi_tcm8-139710.gif">
          <a:extLst>
            <a:ext uri="{FF2B5EF4-FFF2-40B4-BE49-F238E27FC236}">
              <a16:creationId xmlns:a16="http://schemas.microsoft.com/office/drawing/2014/main" id="{00000000-0008-0000-0300-00005D000000}"/>
            </a:ext>
          </a:extLst>
        </xdr:cNvPr>
        <xdr:cNvPicPr>
          <a:picLocks noChangeAspect="1" noChangeArrowheads="1"/>
        </xdr:cNvPicPr>
      </xdr:nvPicPr>
      <xdr:blipFill>
        <a:blip xmlns:r="http://schemas.openxmlformats.org/officeDocument/2006/relationships" r:embed="rId5" r:link="rId6">
          <a:extLst>
            <a:ext uri="{28A0092B-C50C-407E-A947-70E740481C1C}">
              <a14:useLocalDpi xmlns:a14="http://schemas.microsoft.com/office/drawing/2010/main" val="0"/>
            </a:ext>
          </a:extLst>
        </a:blip>
        <a:srcRect/>
        <a:stretch>
          <a:fillRect/>
        </a:stretch>
      </xdr:blipFill>
      <xdr:spPr bwMode="auto">
        <a:xfrm>
          <a:off x="11254740" y="23263860"/>
          <a:ext cx="21336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137160</xdr:colOff>
      <xdr:row>18</xdr:row>
      <xdr:rowOff>281940</xdr:rowOff>
    </xdr:from>
    <xdr:to>
      <xdr:col>4</xdr:col>
      <xdr:colOff>350520</xdr:colOff>
      <xdr:row>18</xdr:row>
      <xdr:rowOff>441960</xdr:rowOff>
    </xdr:to>
    <xdr:pic>
      <xdr:nvPicPr>
        <xdr:cNvPr id="6" name="Picture 94" descr="http://www.adac.de/images/durchschnittlich_vvi_tcm8-139690.gif">
          <a:extLst>
            <a:ext uri="{FF2B5EF4-FFF2-40B4-BE49-F238E27FC236}">
              <a16:creationId xmlns:a16="http://schemas.microsoft.com/office/drawing/2014/main" id="{00000000-0008-0000-0500-000006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3604260" y="3299460"/>
          <a:ext cx="213360" cy="160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99060</xdr:colOff>
      <xdr:row>18</xdr:row>
      <xdr:rowOff>502920</xdr:rowOff>
    </xdr:from>
    <xdr:to>
      <xdr:col>4</xdr:col>
      <xdr:colOff>312420</xdr:colOff>
      <xdr:row>18</xdr:row>
      <xdr:rowOff>662940</xdr:rowOff>
    </xdr:to>
    <xdr:pic>
      <xdr:nvPicPr>
        <xdr:cNvPr id="7" name="Picture 95" descr="http://www.adac.de/images/bedenklich_vvi_tcm8-139710.gif">
          <a:extLst>
            <a:ext uri="{FF2B5EF4-FFF2-40B4-BE49-F238E27FC236}">
              <a16:creationId xmlns:a16="http://schemas.microsoft.com/office/drawing/2014/main" id="{00000000-0008-0000-0500-000007000000}"/>
            </a:ext>
          </a:extLst>
        </xdr:cNvPr>
        <xdr:cNvPicPr>
          <a:picLocks noChangeAspect="1" noChangeArrowheads="1"/>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11689080" y="3863340"/>
          <a:ext cx="213360" cy="160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62"/>
  <sheetViews>
    <sheetView tabSelected="1" zoomScale="80" zoomScaleNormal="80" zoomScaleSheetLayoutView="80" workbookViewId="0">
      <pane ySplit="12" topLeftCell="A13" activePane="bottomLeft" state="frozen"/>
      <selection activeCell="C26" sqref="C26"/>
      <selection pane="bottomLeft" activeCell="A10" sqref="A10"/>
    </sheetView>
  </sheetViews>
  <sheetFormatPr baseColWidth="10" defaultColWidth="11.453125" defaultRowHeight="12.5" x14ac:dyDescent="0.25"/>
  <cols>
    <col min="1" max="1" width="7" style="2" customWidth="1"/>
    <col min="2" max="2" width="28" style="1" customWidth="1"/>
    <col min="3" max="8" width="25.7265625" style="1" customWidth="1"/>
    <col min="9" max="9" width="26.1796875" style="1" bestFit="1" customWidth="1"/>
    <col min="10" max="10" width="10.453125" style="1" customWidth="1"/>
    <col min="11" max="11" width="25.7265625" style="70" customWidth="1"/>
    <col min="12" max="16384" width="11.453125" style="1"/>
  </cols>
  <sheetData>
    <row r="1" spans="1:11" s="15" customFormat="1" ht="13.15" customHeight="1" x14ac:dyDescent="0.35">
      <c r="A1" s="66" t="s">
        <v>230</v>
      </c>
      <c r="J1" s="42"/>
      <c r="K1" s="54"/>
    </row>
    <row r="2" spans="1:11" s="54" customFormat="1" ht="13.15" customHeight="1" x14ac:dyDescent="0.35">
      <c r="A2" s="66" t="s">
        <v>130</v>
      </c>
      <c r="J2" s="42"/>
    </row>
    <row r="3" spans="1:11" s="54" customFormat="1" ht="13.15" customHeight="1" x14ac:dyDescent="0.35">
      <c r="A3" s="66" t="s">
        <v>131</v>
      </c>
      <c r="J3" s="42"/>
    </row>
    <row r="4" spans="1:11" s="54" customFormat="1" ht="4.9000000000000004" customHeight="1" x14ac:dyDescent="0.35">
      <c r="A4" s="22"/>
      <c r="J4" s="42"/>
    </row>
    <row r="5" spans="1:11" s="54" customFormat="1" ht="13.15" customHeight="1" x14ac:dyDescent="0.35">
      <c r="A5" s="68" t="s">
        <v>132</v>
      </c>
      <c r="J5" s="42"/>
    </row>
    <row r="6" spans="1:11" s="54" customFormat="1" ht="13.15" customHeight="1" x14ac:dyDescent="0.35">
      <c r="A6" s="68" t="s">
        <v>133</v>
      </c>
      <c r="J6" s="42"/>
    </row>
    <row r="7" spans="1:11" s="54" customFormat="1" ht="13.15" customHeight="1" x14ac:dyDescent="0.35">
      <c r="A7" s="134" t="s">
        <v>231</v>
      </c>
      <c r="J7" s="42"/>
    </row>
    <row r="8" spans="1:11" s="54" customFormat="1" ht="4.9000000000000004" customHeight="1" x14ac:dyDescent="0.35">
      <c r="A8" s="22"/>
      <c r="J8" s="42"/>
    </row>
    <row r="9" spans="1:11" s="54" customFormat="1" ht="19.899999999999999" customHeight="1" x14ac:dyDescent="0.35">
      <c r="A9" s="67" t="s">
        <v>134</v>
      </c>
      <c r="J9" s="42"/>
    </row>
    <row r="10" spans="1:11" s="34" customFormat="1" ht="4.9000000000000004" customHeight="1" x14ac:dyDescent="0.35">
      <c r="A10" s="65"/>
      <c r="J10" s="42"/>
      <c r="K10" s="54"/>
    </row>
    <row r="11" spans="1:11" ht="15.5" x14ac:dyDescent="0.25">
      <c r="A11" s="9"/>
      <c r="B11" s="10"/>
      <c r="C11" s="131" t="s">
        <v>15</v>
      </c>
      <c r="D11" s="132"/>
      <c r="E11" s="132"/>
      <c r="F11" s="132"/>
      <c r="G11" s="133"/>
      <c r="H11" s="11" t="s">
        <v>14</v>
      </c>
      <c r="I11" s="12" t="s">
        <v>206</v>
      </c>
      <c r="J11" s="11"/>
      <c r="K11" s="118"/>
    </row>
    <row r="12" spans="1:11" s="5" customFormat="1" ht="63" customHeight="1" x14ac:dyDescent="0.25">
      <c r="A12" s="7" t="s">
        <v>0</v>
      </c>
      <c r="B12" s="7" t="s">
        <v>2</v>
      </c>
      <c r="C12" s="8" t="s">
        <v>9</v>
      </c>
      <c r="D12" s="8" t="s">
        <v>10</v>
      </c>
      <c r="E12" s="8" t="s">
        <v>11</v>
      </c>
      <c r="F12" s="8" t="s">
        <v>12</v>
      </c>
      <c r="G12" s="8" t="s">
        <v>13</v>
      </c>
      <c r="H12" s="63" t="s">
        <v>125</v>
      </c>
      <c r="I12" s="14" t="s">
        <v>20</v>
      </c>
      <c r="J12" s="7" t="s">
        <v>18</v>
      </c>
      <c r="K12" s="117" t="s">
        <v>205</v>
      </c>
    </row>
    <row r="13" spans="1:11" s="19" customFormat="1" ht="15.65" customHeight="1" x14ac:dyDescent="0.25">
      <c r="A13" s="11"/>
      <c r="B13" s="11" t="s">
        <v>3</v>
      </c>
      <c r="C13" s="16"/>
      <c r="D13" s="11"/>
      <c r="E13" s="11"/>
      <c r="F13" s="11"/>
      <c r="G13" s="11"/>
      <c r="H13" s="17"/>
      <c r="I13" s="18"/>
      <c r="J13" s="16"/>
      <c r="K13" s="56"/>
    </row>
    <row r="14" spans="1:11" s="4" customFormat="1" ht="66" customHeight="1" x14ac:dyDescent="0.25">
      <c r="A14" s="78" t="s">
        <v>17</v>
      </c>
      <c r="B14" s="83" t="s">
        <v>6</v>
      </c>
      <c r="C14" s="81" t="s">
        <v>4</v>
      </c>
      <c r="D14" s="81" t="s">
        <v>7</v>
      </c>
      <c r="E14" s="82" t="s">
        <v>135</v>
      </c>
      <c r="F14" s="82" t="s">
        <v>136</v>
      </c>
      <c r="G14" s="82" t="s">
        <v>8</v>
      </c>
      <c r="H14" s="80" t="s">
        <v>27</v>
      </c>
      <c r="I14" s="79" t="s">
        <v>5</v>
      </c>
      <c r="J14" s="86" t="str">
        <f>IF(H14="Pro Gebietseinheit","?",IF(H14="= 0 Beanstandungen",Daten!$G$1*Daten!$G$4,IF(H14="= 1 - 3 Beanstandungen",Daten!$G$1*Daten!$G$5,IF(H14="&gt; 3 Beanstandungen",Daten!$G$1*Daten!$G$6))))</f>
        <v>?</v>
      </c>
      <c r="K14" s="120"/>
    </row>
    <row r="15" spans="1:11" s="4" customFormat="1" ht="67.150000000000006" customHeight="1" x14ac:dyDescent="0.25">
      <c r="A15" s="84" t="s">
        <v>178</v>
      </c>
      <c r="B15" s="88" t="s">
        <v>179</v>
      </c>
      <c r="C15" s="88" t="s">
        <v>180</v>
      </c>
      <c r="D15" s="88" t="s">
        <v>181</v>
      </c>
      <c r="E15" s="89" t="s">
        <v>182</v>
      </c>
      <c r="F15" s="89" t="s">
        <v>136</v>
      </c>
      <c r="G15" s="89" t="s">
        <v>8</v>
      </c>
      <c r="H15" s="87" t="s">
        <v>27</v>
      </c>
      <c r="I15" s="85" t="s">
        <v>5</v>
      </c>
      <c r="J15" s="86" t="str">
        <f>IF(H15="Pro Gebietseinheit","?",IF(H15="= 0 Beanstandungen",Daten!$G$1*Daten!$G$4,IF(H15="= 1 - 3 Beanstandungen",Daten!$G$1*Daten!$G$5,IF(H15="&gt; 3 Beanstandungen",Daten!$G$1*Daten!$G$6))))</f>
        <v>?</v>
      </c>
      <c r="K15" s="120"/>
    </row>
    <row r="16" spans="1:11" s="4" customFormat="1" ht="4.9000000000000004" customHeight="1" x14ac:dyDescent="0.25">
      <c r="A16" s="3"/>
      <c r="D16" s="6"/>
      <c r="K16" s="46"/>
    </row>
    <row r="17" spans="1:11" s="4" customFormat="1" ht="15.5" x14ac:dyDescent="0.25">
      <c r="A17" s="39" t="s">
        <v>21</v>
      </c>
      <c r="B17" s="58"/>
      <c r="C17" s="20"/>
      <c r="D17" s="59"/>
      <c r="E17" s="59"/>
      <c r="F17" s="59"/>
      <c r="G17" s="59"/>
      <c r="H17" s="21"/>
      <c r="I17" s="60"/>
      <c r="J17" s="62">
        <f>SUM(J14:J15)</f>
        <v>0</v>
      </c>
      <c r="K17" s="119"/>
    </row>
    <row r="18" spans="1:11" s="4" customFormat="1" x14ac:dyDescent="0.25">
      <c r="A18" s="3"/>
      <c r="D18" s="6"/>
      <c r="K18" s="46"/>
    </row>
    <row r="19" spans="1:11" s="4" customFormat="1" ht="15.5" x14ac:dyDescent="0.25">
      <c r="A19" s="39" t="s">
        <v>19</v>
      </c>
      <c r="B19" s="58"/>
      <c r="C19" s="20"/>
      <c r="D19" s="59"/>
      <c r="E19" s="59"/>
      <c r="F19" s="59"/>
      <c r="G19" s="59"/>
      <c r="H19" s="21"/>
      <c r="I19" s="60"/>
      <c r="J19" s="62">
        <f>J17</f>
        <v>0</v>
      </c>
      <c r="K19" s="119"/>
    </row>
    <row r="20" spans="1:11" s="4" customFormat="1" x14ac:dyDescent="0.25">
      <c r="A20" s="3"/>
      <c r="D20" s="6"/>
      <c r="K20" s="46"/>
    </row>
    <row r="21" spans="1:11" s="4" customFormat="1" x14ac:dyDescent="0.25">
      <c r="A21" s="3"/>
      <c r="D21" s="6"/>
      <c r="K21" s="46"/>
    </row>
    <row r="22" spans="1:11" s="4" customFormat="1" x14ac:dyDescent="0.25">
      <c r="A22" s="3"/>
      <c r="D22" s="6"/>
      <c r="K22" s="46"/>
    </row>
    <row r="23" spans="1:11" s="4" customFormat="1" x14ac:dyDescent="0.25">
      <c r="A23" s="3"/>
      <c r="D23" s="6"/>
      <c r="K23" s="46"/>
    </row>
    <row r="24" spans="1:11" s="4" customFormat="1" x14ac:dyDescent="0.25">
      <c r="A24" s="3"/>
      <c r="D24" s="6"/>
      <c r="K24" s="46"/>
    </row>
    <row r="25" spans="1:11" s="4" customFormat="1" x14ac:dyDescent="0.25">
      <c r="A25" s="3"/>
      <c r="D25" s="6"/>
      <c r="K25" s="46"/>
    </row>
    <row r="26" spans="1:11" s="4" customFormat="1" x14ac:dyDescent="0.25">
      <c r="A26" s="3"/>
      <c r="D26" s="6"/>
      <c r="K26" s="46"/>
    </row>
    <row r="27" spans="1:11" s="4" customFormat="1" x14ac:dyDescent="0.25">
      <c r="A27" s="3"/>
      <c r="D27" s="6"/>
      <c r="K27" s="46"/>
    </row>
    <row r="28" spans="1:11" s="4" customFormat="1" x14ac:dyDescent="0.25">
      <c r="A28" s="3"/>
      <c r="D28" s="6"/>
      <c r="K28" s="46"/>
    </row>
    <row r="29" spans="1:11" s="4" customFormat="1" x14ac:dyDescent="0.25">
      <c r="A29" s="3"/>
      <c r="D29" s="6"/>
      <c r="K29" s="46"/>
    </row>
    <row r="30" spans="1:11" s="4" customFormat="1" x14ac:dyDescent="0.25">
      <c r="A30" s="3"/>
      <c r="D30" s="6"/>
      <c r="K30" s="46"/>
    </row>
    <row r="31" spans="1:11" s="4" customFormat="1" x14ac:dyDescent="0.25">
      <c r="A31" s="3"/>
      <c r="D31" s="6"/>
      <c r="K31" s="46"/>
    </row>
    <row r="32" spans="1:11" s="4" customFormat="1" x14ac:dyDescent="0.25">
      <c r="A32" s="3"/>
      <c r="D32" s="6"/>
      <c r="K32" s="46"/>
    </row>
    <row r="33" spans="1:11" s="4" customFormat="1" x14ac:dyDescent="0.25">
      <c r="A33" s="3"/>
      <c r="D33" s="6"/>
      <c r="K33" s="46"/>
    </row>
    <row r="34" spans="1:11" s="4" customFormat="1" x14ac:dyDescent="0.25">
      <c r="A34" s="3"/>
      <c r="D34" s="6"/>
      <c r="K34" s="46"/>
    </row>
    <row r="35" spans="1:11" s="4" customFormat="1" x14ac:dyDescent="0.25">
      <c r="A35" s="3"/>
      <c r="D35" s="6"/>
      <c r="K35" s="46"/>
    </row>
    <row r="36" spans="1:11" s="4" customFormat="1" x14ac:dyDescent="0.25">
      <c r="A36" s="3"/>
      <c r="D36" s="6"/>
      <c r="K36" s="46"/>
    </row>
    <row r="37" spans="1:11" s="4" customFormat="1" x14ac:dyDescent="0.25">
      <c r="A37" s="3"/>
      <c r="D37" s="6"/>
      <c r="K37" s="46"/>
    </row>
    <row r="38" spans="1:11" s="4" customFormat="1" x14ac:dyDescent="0.25">
      <c r="A38" s="3"/>
      <c r="D38" s="6"/>
      <c r="K38" s="46"/>
    </row>
    <row r="39" spans="1:11" s="4" customFormat="1" x14ac:dyDescent="0.25">
      <c r="A39" s="3"/>
      <c r="K39" s="46"/>
    </row>
    <row r="40" spans="1:11" s="4" customFormat="1" x14ac:dyDescent="0.25">
      <c r="A40" s="3"/>
      <c r="K40" s="46"/>
    </row>
    <row r="41" spans="1:11" s="4" customFormat="1" x14ac:dyDescent="0.25">
      <c r="A41" s="3"/>
      <c r="K41" s="46"/>
    </row>
    <row r="42" spans="1:11" s="4" customFormat="1" x14ac:dyDescent="0.25">
      <c r="A42" s="3"/>
      <c r="K42" s="46"/>
    </row>
    <row r="43" spans="1:11" s="4" customFormat="1" x14ac:dyDescent="0.25">
      <c r="A43" s="3"/>
      <c r="K43" s="46"/>
    </row>
    <row r="44" spans="1:11" s="4" customFormat="1" x14ac:dyDescent="0.25">
      <c r="A44" s="3"/>
      <c r="K44" s="46"/>
    </row>
    <row r="45" spans="1:11" s="4" customFormat="1" x14ac:dyDescent="0.25">
      <c r="A45" s="3"/>
      <c r="K45" s="46"/>
    </row>
    <row r="46" spans="1:11" s="4" customFormat="1" x14ac:dyDescent="0.25">
      <c r="A46" s="3"/>
      <c r="K46" s="46"/>
    </row>
    <row r="47" spans="1:11" s="4" customFormat="1" x14ac:dyDescent="0.25">
      <c r="A47" s="3"/>
      <c r="K47" s="46"/>
    </row>
    <row r="48" spans="1:11" s="4" customFormat="1" x14ac:dyDescent="0.25">
      <c r="A48" s="3"/>
      <c r="K48" s="46"/>
    </row>
    <row r="49" spans="1:11" s="4" customFormat="1" x14ac:dyDescent="0.25">
      <c r="A49" s="3"/>
      <c r="K49" s="46"/>
    </row>
    <row r="50" spans="1:11" s="4" customFormat="1" x14ac:dyDescent="0.25">
      <c r="A50" s="3"/>
      <c r="K50" s="46"/>
    </row>
    <row r="51" spans="1:11" s="4" customFormat="1" x14ac:dyDescent="0.25">
      <c r="A51" s="3"/>
      <c r="K51" s="46"/>
    </row>
    <row r="52" spans="1:11" s="4" customFormat="1" x14ac:dyDescent="0.25">
      <c r="A52" s="3"/>
      <c r="K52" s="46"/>
    </row>
    <row r="53" spans="1:11" s="4" customFormat="1" x14ac:dyDescent="0.25">
      <c r="A53" s="3"/>
      <c r="K53" s="46"/>
    </row>
    <row r="54" spans="1:11" s="4" customFormat="1" x14ac:dyDescent="0.25">
      <c r="A54" s="3"/>
      <c r="K54" s="46"/>
    </row>
    <row r="55" spans="1:11" s="4" customFormat="1" x14ac:dyDescent="0.25">
      <c r="A55" s="3"/>
      <c r="K55" s="46"/>
    </row>
    <row r="56" spans="1:11" s="4" customFormat="1" x14ac:dyDescent="0.25">
      <c r="A56" s="3"/>
      <c r="K56" s="46"/>
    </row>
    <row r="57" spans="1:11" s="4" customFormat="1" x14ac:dyDescent="0.25">
      <c r="A57" s="3"/>
      <c r="K57" s="46"/>
    </row>
    <row r="58" spans="1:11" s="4" customFormat="1" x14ac:dyDescent="0.25">
      <c r="A58" s="3"/>
      <c r="K58" s="46"/>
    </row>
    <row r="59" spans="1:11" s="4" customFormat="1" x14ac:dyDescent="0.25">
      <c r="A59" s="3"/>
      <c r="K59" s="46"/>
    </row>
    <row r="60" spans="1:11" s="4" customFormat="1" x14ac:dyDescent="0.25">
      <c r="A60" s="3"/>
      <c r="K60" s="46"/>
    </row>
    <row r="61" spans="1:11" s="4" customFormat="1" x14ac:dyDescent="0.25">
      <c r="A61" s="3"/>
      <c r="K61" s="46"/>
    </row>
    <row r="62" spans="1:11" s="4" customFormat="1" x14ac:dyDescent="0.25">
      <c r="A62" s="3"/>
      <c r="K62" s="46"/>
    </row>
  </sheetData>
  <sheetProtection sheet="1" objects="1" scenarios="1"/>
  <protectedRanges>
    <protectedRange sqref="A5:A6" name="Bereich1"/>
  </protectedRanges>
  <mergeCells count="1">
    <mergeCell ref="C11:G11"/>
  </mergeCells>
  <phoneticPr fontId="2" type="noConversion"/>
  <conditionalFormatting sqref="J14">
    <cfRule type="cellIs" dxfId="35" priority="4" stopIfTrue="1" operator="equal">
      <formula>0</formula>
    </cfRule>
    <cfRule type="cellIs" dxfId="34" priority="5" stopIfTrue="1" operator="equal">
      <formula>3</formula>
    </cfRule>
    <cfRule type="cellIs" dxfId="33" priority="6" stopIfTrue="1" operator="equal">
      <formula>6</formula>
    </cfRule>
  </conditionalFormatting>
  <conditionalFormatting sqref="J15">
    <cfRule type="cellIs" dxfId="32" priority="1" stopIfTrue="1" operator="equal">
      <formula>0</formula>
    </cfRule>
    <cfRule type="cellIs" dxfId="31" priority="2" stopIfTrue="1" operator="equal">
      <formula>3</formula>
    </cfRule>
    <cfRule type="cellIs" dxfId="30" priority="3" stopIfTrue="1" operator="equal">
      <formula>6</formula>
    </cfRule>
  </conditionalFormatting>
  <pageMargins left="0.59055118110236227" right="0.59055118110236227" top="0.59055118110236227" bottom="0.59055118110236227" header="0.19685039370078741" footer="0.19685039370078741"/>
  <pageSetup paperSize="9" scale="54" orientation="landscape" r:id="rId1"/>
  <headerFooter alignWithMargins="0">
    <oddHeader>&amp;L&amp;"Arial,Fett"ASTRA 16210&amp;"Arial,Standard" | Betrieb NS - Teilprodukt Winterdienst</oddHeader>
    <oddFooter>&amp;LAusgabe 2015 / V3.xxd&amp;RSeite &amp;P / &amp;N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Daten!$A$7:$A$10</xm:f>
          </x14:formula1>
          <xm:sqref>H14:H15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41"/>
  <sheetViews>
    <sheetView zoomScale="80" zoomScaleNormal="80" workbookViewId="0">
      <pane ySplit="12" topLeftCell="A13" activePane="bottomLeft" state="frozen"/>
      <selection activeCell="C26" sqref="C26"/>
      <selection pane="bottomLeft" activeCell="A10" sqref="A10"/>
    </sheetView>
  </sheetViews>
  <sheetFormatPr baseColWidth="10" defaultRowHeight="12.5" x14ac:dyDescent="0.25"/>
  <cols>
    <col min="1" max="1" width="7" style="2" customWidth="1"/>
    <col min="2" max="2" width="28" style="1" customWidth="1"/>
    <col min="3" max="8" width="25.7265625" style="1" customWidth="1"/>
    <col min="9" max="9" width="26.1796875" style="1" bestFit="1" customWidth="1"/>
    <col min="10" max="10" width="10.453125" style="1" bestFit="1" customWidth="1"/>
    <col min="11" max="11" width="25.7265625" style="70" customWidth="1"/>
  </cols>
  <sheetData>
    <row r="1" spans="1:11" s="34" customFormat="1" ht="13.15" customHeight="1" x14ac:dyDescent="0.35">
      <c r="A1" s="66" t="s">
        <v>230</v>
      </c>
      <c r="J1" s="42"/>
      <c r="K1" s="54"/>
    </row>
    <row r="2" spans="1:11" s="54" customFormat="1" ht="13.15" customHeight="1" x14ac:dyDescent="0.35">
      <c r="A2" s="66" t="s">
        <v>130</v>
      </c>
      <c r="J2" s="42"/>
    </row>
    <row r="3" spans="1:11" s="54" customFormat="1" ht="13.15" customHeight="1" x14ac:dyDescent="0.35">
      <c r="A3" s="66" t="s">
        <v>131</v>
      </c>
      <c r="J3" s="42"/>
    </row>
    <row r="4" spans="1:11" s="54" customFormat="1" ht="4.9000000000000004" customHeight="1" x14ac:dyDescent="0.35">
      <c r="A4" s="22"/>
      <c r="J4" s="42"/>
    </row>
    <row r="5" spans="1:11" s="54" customFormat="1" ht="13.15" customHeight="1" x14ac:dyDescent="0.35">
      <c r="A5" s="68" t="s">
        <v>132</v>
      </c>
      <c r="J5" s="42"/>
    </row>
    <row r="6" spans="1:11" s="54" customFormat="1" ht="13.15" customHeight="1" x14ac:dyDescent="0.35">
      <c r="A6" s="68" t="s">
        <v>133</v>
      </c>
      <c r="J6" s="42"/>
    </row>
    <row r="7" spans="1:11" s="54" customFormat="1" ht="13.15" customHeight="1" x14ac:dyDescent="0.35">
      <c r="A7" s="134" t="s">
        <v>231</v>
      </c>
      <c r="J7" s="42"/>
    </row>
    <row r="8" spans="1:11" s="54" customFormat="1" ht="4.9000000000000004" customHeight="1" x14ac:dyDescent="0.35">
      <c r="A8" s="22"/>
      <c r="J8" s="42"/>
    </row>
    <row r="9" spans="1:11" s="54" customFormat="1" ht="19.899999999999999" customHeight="1" x14ac:dyDescent="0.35">
      <c r="A9" s="67" t="s">
        <v>134</v>
      </c>
      <c r="J9" s="42"/>
    </row>
    <row r="10" spans="1:11" s="34" customFormat="1" ht="4.9000000000000004" customHeight="1" x14ac:dyDescent="0.35">
      <c r="A10" s="65"/>
      <c r="J10" s="42"/>
      <c r="K10" s="54"/>
    </row>
    <row r="11" spans="1:11" s="1" customFormat="1" ht="15.5" x14ac:dyDescent="0.25">
      <c r="A11" s="9"/>
      <c r="B11" s="10"/>
      <c r="C11" s="131" t="s">
        <v>15</v>
      </c>
      <c r="D11" s="132"/>
      <c r="E11" s="132"/>
      <c r="F11" s="132"/>
      <c r="G11" s="133"/>
      <c r="H11" s="29" t="s">
        <v>14</v>
      </c>
      <c r="I11" s="30" t="s">
        <v>206</v>
      </c>
      <c r="J11" s="29"/>
      <c r="K11" s="118"/>
    </row>
    <row r="12" spans="1:11" s="5" customFormat="1" ht="63" customHeight="1" x14ac:dyDescent="0.25">
      <c r="A12" s="7" t="s">
        <v>0</v>
      </c>
      <c r="B12" s="7" t="s">
        <v>2</v>
      </c>
      <c r="C12" s="8" t="s">
        <v>9</v>
      </c>
      <c r="D12" s="8" t="s">
        <v>10</v>
      </c>
      <c r="E12" s="8" t="s">
        <v>11</v>
      </c>
      <c r="F12" s="8" t="s">
        <v>12</v>
      </c>
      <c r="G12" s="8" t="s">
        <v>13</v>
      </c>
      <c r="H12" s="63" t="s">
        <v>126</v>
      </c>
      <c r="I12" s="14" t="s">
        <v>33</v>
      </c>
      <c r="J12" s="7" t="s">
        <v>18</v>
      </c>
      <c r="K12" s="117" t="s">
        <v>205</v>
      </c>
    </row>
    <row r="13" spans="1:11" s="19" customFormat="1" ht="15.65" customHeight="1" x14ac:dyDescent="0.25">
      <c r="A13" s="29"/>
      <c r="B13" s="29" t="s">
        <v>30</v>
      </c>
      <c r="C13" s="36"/>
      <c r="D13" s="29"/>
      <c r="E13" s="29"/>
      <c r="F13" s="29"/>
      <c r="G13" s="29"/>
      <c r="H13" s="35"/>
      <c r="I13" s="18"/>
      <c r="J13" s="36"/>
      <c r="K13" s="56"/>
    </row>
    <row r="14" spans="1:11" ht="82.9" customHeight="1" x14ac:dyDescent="0.25">
      <c r="A14" s="90" t="s">
        <v>183</v>
      </c>
      <c r="B14" s="94" t="s">
        <v>184</v>
      </c>
      <c r="C14" s="91" t="s">
        <v>185</v>
      </c>
      <c r="D14" s="94" t="s">
        <v>186</v>
      </c>
      <c r="E14" s="91" t="s">
        <v>187</v>
      </c>
      <c r="F14" s="91" t="s">
        <v>136</v>
      </c>
      <c r="G14" s="94" t="s">
        <v>8</v>
      </c>
      <c r="H14" s="93" t="s">
        <v>27</v>
      </c>
      <c r="I14" s="91" t="s">
        <v>5</v>
      </c>
      <c r="J14" s="92" t="str">
        <f>IF(H14="Pro Gebietseinheit","?",IF(H14="= 0 Beanstandungen",Daten!$G$1*Daten!$G$4,IF(H14="= 1 - 3 Beanstandungen",Daten!$G$1*Daten!$G$5,IF(H14="&gt; 3 Beanstandungen",Daten!$G$1*Daten!$G$6))))</f>
        <v>?</v>
      </c>
      <c r="K14" s="120"/>
    </row>
    <row r="15" spans="1:11" s="27" customFormat="1" ht="4.9000000000000004" customHeight="1" x14ac:dyDescent="0.25">
      <c r="A15" s="33"/>
      <c r="B15" s="31"/>
      <c r="C15" s="31"/>
      <c r="D15" s="31"/>
      <c r="E15" s="31"/>
      <c r="F15" s="31"/>
      <c r="G15" s="31"/>
      <c r="H15" s="13"/>
      <c r="I15" s="32"/>
      <c r="K15" s="46"/>
    </row>
    <row r="16" spans="1:11" s="34" customFormat="1" ht="15.65" customHeight="1" x14ac:dyDescent="0.25">
      <c r="A16" s="39" t="s">
        <v>31</v>
      </c>
      <c r="B16" s="37"/>
      <c r="C16" s="20"/>
      <c r="D16" s="38"/>
      <c r="E16" s="38"/>
      <c r="F16" s="38"/>
      <c r="G16" s="38"/>
      <c r="H16" s="21"/>
      <c r="I16" s="40"/>
      <c r="J16" s="62">
        <f>SUM(J14:J14)</f>
        <v>0</v>
      </c>
      <c r="K16" s="121"/>
    </row>
    <row r="17" spans="1:11" s="27" customFormat="1" ht="15.65" customHeight="1" x14ac:dyDescent="0.25">
      <c r="A17" s="28"/>
      <c r="K17" s="46"/>
    </row>
    <row r="18" spans="1:11" s="34" customFormat="1" ht="15.65" customHeight="1" x14ac:dyDescent="0.25">
      <c r="A18" s="39" t="s">
        <v>32</v>
      </c>
      <c r="B18" s="37"/>
      <c r="C18" s="20"/>
      <c r="D18" s="38"/>
      <c r="E18" s="38"/>
      <c r="F18" s="38"/>
      <c r="G18" s="38"/>
      <c r="H18" s="21"/>
      <c r="I18" s="40"/>
      <c r="J18" s="62">
        <f>J16</f>
        <v>0</v>
      </c>
      <c r="K18" s="121"/>
    </row>
    <row r="19" spans="1:11" x14ac:dyDescent="0.25">
      <c r="A19" s="28"/>
      <c r="B19" s="27"/>
      <c r="C19" s="27"/>
      <c r="D19" s="27"/>
      <c r="E19" s="27"/>
      <c r="F19" s="27"/>
      <c r="G19" s="27"/>
      <c r="H19" s="27"/>
      <c r="I19" s="27"/>
      <c r="J19" s="27"/>
    </row>
    <row r="20" spans="1:11" x14ac:dyDescent="0.25">
      <c r="A20" s="28"/>
      <c r="B20" s="27"/>
      <c r="C20" s="27"/>
      <c r="D20" s="27"/>
      <c r="E20" s="27"/>
      <c r="F20" s="27"/>
      <c r="G20" s="27"/>
      <c r="H20" s="27"/>
      <c r="I20" s="27"/>
      <c r="J20" s="27"/>
    </row>
    <row r="21" spans="1:11" x14ac:dyDescent="0.25">
      <c r="A21" s="28"/>
      <c r="B21" s="27"/>
      <c r="C21" s="27"/>
      <c r="D21" s="27"/>
      <c r="E21" s="27"/>
      <c r="F21" s="27"/>
      <c r="G21" s="27"/>
      <c r="H21" s="27"/>
      <c r="I21" s="27"/>
      <c r="J21" s="27"/>
    </row>
    <row r="22" spans="1:11" x14ac:dyDescent="0.25">
      <c r="A22" s="28"/>
      <c r="B22" s="27"/>
      <c r="C22" s="27"/>
      <c r="D22" s="27"/>
      <c r="E22" s="27"/>
      <c r="F22" s="27"/>
      <c r="G22" s="27"/>
      <c r="H22" s="27"/>
      <c r="I22" s="27"/>
      <c r="J22" s="27"/>
    </row>
    <row r="23" spans="1:11" x14ac:dyDescent="0.25">
      <c r="A23" s="28"/>
      <c r="B23" s="27"/>
      <c r="C23" s="27"/>
      <c r="D23" s="27"/>
      <c r="E23" s="27"/>
      <c r="F23" s="27"/>
      <c r="G23" s="27"/>
      <c r="H23" s="27"/>
      <c r="I23" s="27"/>
      <c r="J23" s="27"/>
    </row>
    <row r="24" spans="1:11" x14ac:dyDescent="0.25">
      <c r="A24" s="28"/>
      <c r="B24" s="27"/>
      <c r="C24" s="27"/>
      <c r="D24" s="27"/>
      <c r="E24" s="27"/>
      <c r="F24" s="27"/>
      <c r="G24" s="27"/>
      <c r="H24" s="27"/>
      <c r="I24" s="27"/>
      <c r="J24" s="27"/>
    </row>
    <row r="25" spans="1:11" x14ac:dyDescent="0.25">
      <c r="A25" s="28"/>
      <c r="B25" s="27"/>
      <c r="C25" s="27"/>
      <c r="D25" s="27"/>
      <c r="E25" s="27"/>
      <c r="F25" s="27"/>
      <c r="G25" s="27"/>
      <c r="H25" s="27"/>
      <c r="I25" s="27"/>
      <c r="J25" s="27"/>
    </row>
    <row r="26" spans="1:11" x14ac:dyDescent="0.25">
      <c r="A26" s="28"/>
      <c r="B26" s="27"/>
      <c r="C26" s="27"/>
      <c r="D26" s="27"/>
      <c r="E26" s="27"/>
      <c r="F26" s="27"/>
      <c r="G26" s="27"/>
      <c r="H26" s="27"/>
      <c r="I26" s="27"/>
      <c r="J26" s="27"/>
    </row>
    <row r="27" spans="1:11" x14ac:dyDescent="0.25">
      <c r="A27" s="28"/>
      <c r="B27" s="27"/>
      <c r="C27" s="27"/>
      <c r="D27" s="27"/>
      <c r="E27" s="27"/>
      <c r="F27" s="27"/>
      <c r="G27" s="27"/>
      <c r="H27" s="27"/>
      <c r="I27" s="27"/>
      <c r="J27" s="27"/>
    </row>
    <row r="28" spans="1:11" x14ac:dyDescent="0.25">
      <c r="A28" s="28"/>
      <c r="B28" s="27"/>
      <c r="C28" s="27"/>
      <c r="D28" s="27"/>
      <c r="E28" s="27"/>
      <c r="F28" s="27"/>
      <c r="G28" s="27"/>
      <c r="H28" s="27"/>
      <c r="I28" s="27"/>
      <c r="J28" s="27"/>
    </row>
    <row r="29" spans="1:11" x14ac:dyDescent="0.25">
      <c r="A29" s="28"/>
      <c r="B29" s="27"/>
      <c r="C29" s="27"/>
      <c r="D29" s="27"/>
      <c r="E29" s="27"/>
      <c r="F29" s="27"/>
      <c r="G29" s="27"/>
      <c r="H29" s="27"/>
      <c r="I29" s="27"/>
      <c r="J29" s="27"/>
    </row>
    <row r="30" spans="1:11" x14ac:dyDescent="0.25">
      <c r="A30" s="28"/>
      <c r="B30" s="27"/>
      <c r="C30" s="27"/>
      <c r="D30" s="27"/>
      <c r="E30" s="27"/>
      <c r="F30" s="27"/>
      <c r="G30" s="27"/>
      <c r="H30" s="27"/>
      <c r="I30" s="27"/>
      <c r="J30" s="27"/>
    </row>
    <row r="31" spans="1:11" x14ac:dyDescent="0.25">
      <c r="A31" s="28"/>
      <c r="B31" s="27"/>
      <c r="C31" s="27"/>
      <c r="D31" s="27"/>
      <c r="E31" s="27"/>
      <c r="F31" s="27"/>
      <c r="G31" s="27"/>
      <c r="H31" s="27"/>
      <c r="I31" s="27"/>
      <c r="J31" s="27"/>
    </row>
    <row r="32" spans="1:11" x14ac:dyDescent="0.25">
      <c r="A32" s="28"/>
      <c r="B32" s="27"/>
      <c r="C32" s="27"/>
      <c r="D32" s="27"/>
      <c r="E32" s="27"/>
      <c r="F32" s="27"/>
      <c r="G32" s="27"/>
      <c r="H32" s="27"/>
      <c r="I32" s="27"/>
      <c r="J32" s="27"/>
    </row>
    <row r="33" spans="1:10" x14ac:dyDescent="0.25">
      <c r="A33" s="28"/>
      <c r="B33" s="27"/>
      <c r="C33" s="27"/>
      <c r="D33" s="27"/>
      <c r="E33" s="27"/>
      <c r="F33" s="27"/>
      <c r="G33" s="27"/>
      <c r="H33" s="27"/>
      <c r="I33" s="27"/>
      <c r="J33" s="27"/>
    </row>
    <row r="34" spans="1:10" x14ac:dyDescent="0.25">
      <c r="A34" s="28"/>
      <c r="B34" s="27"/>
      <c r="C34" s="27"/>
      <c r="D34" s="27"/>
      <c r="E34" s="27"/>
      <c r="F34" s="27"/>
      <c r="G34" s="27"/>
      <c r="H34" s="27"/>
      <c r="I34" s="27"/>
      <c r="J34" s="27"/>
    </row>
    <row r="35" spans="1:10" x14ac:dyDescent="0.25">
      <c r="A35" s="28"/>
      <c r="B35" s="27"/>
      <c r="C35" s="27"/>
      <c r="D35" s="27"/>
      <c r="E35" s="27"/>
      <c r="F35" s="27"/>
      <c r="G35" s="27"/>
      <c r="H35" s="27"/>
      <c r="I35" s="27"/>
      <c r="J35" s="27"/>
    </row>
    <row r="36" spans="1:10" x14ac:dyDescent="0.25">
      <c r="A36" s="28"/>
      <c r="B36" s="27"/>
      <c r="C36" s="27"/>
      <c r="D36" s="27"/>
      <c r="E36" s="27"/>
      <c r="F36" s="27"/>
      <c r="G36" s="27"/>
      <c r="H36" s="27"/>
      <c r="I36" s="27"/>
      <c r="J36" s="27"/>
    </row>
    <row r="37" spans="1:10" x14ac:dyDescent="0.25">
      <c r="A37" s="28"/>
      <c r="B37" s="27"/>
      <c r="C37" s="27"/>
      <c r="D37" s="27"/>
      <c r="E37" s="27"/>
      <c r="F37" s="27"/>
      <c r="G37" s="27"/>
      <c r="H37" s="27"/>
      <c r="I37" s="27"/>
      <c r="J37" s="27"/>
    </row>
    <row r="38" spans="1:10" x14ac:dyDescent="0.25">
      <c r="A38" s="28"/>
      <c r="B38" s="27"/>
      <c r="C38" s="27"/>
      <c r="D38" s="27"/>
      <c r="E38" s="27"/>
      <c r="F38" s="27"/>
      <c r="G38" s="27"/>
      <c r="H38" s="27"/>
      <c r="I38" s="27"/>
      <c r="J38" s="27"/>
    </row>
    <row r="39" spans="1:10" x14ac:dyDescent="0.25">
      <c r="A39" s="28"/>
      <c r="B39" s="27"/>
      <c r="C39" s="27"/>
      <c r="D39" s="27"/>
      <c r="E39" s="27"/>
      <c r="F39" s="27"/>
      <c r="G39" s="27"/>
      <c r="H39" s="27"/>
      <c r="I39" s="27"/>
      <c r="J39" s="27"/>
    </row>
    <row r="40" spans="1:10" x14ac:dyDescent="0.25">
      <c r="A40" s="28"/>
      <c r="B40" s="27"/>
      <c r="C40" s="27"/>
      <c r="D40" s="27"/>
      <c r="E40" s="27"/>
      <c r="F40" s="27"/>
      <c r="G40" s="27"/>
      <c r="H40" s="27"/>
      <c r="I40" s="27"/>
      <c r="J40" s="27"/>
    </row>
    <row r="41" spans="1:10" x14ac:dyDescent="0.25">
      <c r="A41" s="28"/>
      <c r="B41" s="27"/>
      <c r="C41" s="27"/>
      <c r="D41" s="27"/>
      <c r="E41" s="27"/>
      <c r="F41" s="27"/>
      <c r="G41" s="27"/>
      <c r="H41" s="27"/>
      <c r="I41" s="27"/>
      <c r="J41" s="27"/>
    </row>
  </sheetData>
  <sheetProtection sheet="1" objects="1" scenarios="1"/>
  <protectedRanges>
    <protectedRange sqref="A5:A6" name="Bereich1"/>
  </protectedRanges>
  <mergeCells count="1">
    <mergeCell ref="C11:G11"/>
  </mergeCells>
  <conditionalFormatting sqref="J14">
    <cfRule type="cellIs" dxfId="29" priority="1" stopIfTrue="1" operator="equal">
      <formula>0</formula>
    </cfRule>
    <cfRule type="cellIs" dxfId="28" priority="2" stopIfTrue="1" operator="equal">
      <formula>3</formula>
    </cfRule>
    <cfRule type="cellIs" dxfId="27" priority="3" stopIfTrue="1" operator="equal">
      <formula>6</formula>
    </cfRule>
  </conditionalFormatting>
  <pageMargins left="0.59055118110236227" right="0.59055118110236227" top="0.59055118110236227" bottom="0.59055118110236227" header="0.19685039370078741" footer="0.19685039370078741"/>
  <pageSetup paperSize="9" scale="54" orientation="landscape" r:id="rId1"/>
  <headerFooter>
    <oddHeader>&amp;L&amp;"Arial,Fett"ASTRA 16220&amp;"Arial,Standard" | Betrieb NS - Teilprodukt Reinigung</oddHeader>
    <oddFooter>&amp;LAusgabe 2015 / V3.xxd</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Daten!$A$7:$A$10</xm:f>
          </x14:formula1>
          <xm:sqref>H14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6"/>
  <sheetViews>
    <sheetView zoomScale="80" zoomScaleNormal="80" workbookViewId="0">
      <pane ySplit="12" topLeftCell="A13" activePane="bottomLeft" state="frozen"/>
      <selection activeCell="C26" sqref="C26"/>
      <selection pane="bottomLeft" activeCell="A10" sqref="A10"/>
    </sheetView>
  </sheetViews>
  <sheetFormatPr baseColWidth="10" defaultRowHeight="12.5" x14ac:dyDescent="0.25"/>
  <cols>
    <col min="1" max="1" width="7" style="2" customWidth="1"/>
    <col min="2" max="2" width="28" style="1" customWidth="1"/>
    <col min="3" max="8" width="25.7265625" style="1" customWidth="1"/>
    <col min="9" max="9" width="26.1796875" style="1" bestFit="1" customWidth="1"/>
    <col min="10" max="10" width="10.453125" style="1" bestFit="1" customWidth="1"/>
    <col min="11" max="11" width="25.7265625" style="70" customWidth="1"/>
  </cols>
  <sheetData>
    <row r="1" spans="1:11" s="34" customFormat="1" ht="13.15" customHeight="1" x14ac:dyDescent="0.35">
      <c r="A1" s="66" t="s">
        <v>230</v>
      </c>
      <c r="J1" s="42"/>
      <c r="K1" s="54"/>
    </row>
    <row r="2" spans="1:11" s="54" customFormat="1" ht="13.15" customHeight="1" x14ac:dyDescent="0.35">
      <c r="A2" s="66" t="s">
        <v>130</v>
      </c>
      <c r="J2" s="42"/>
    </row>
    <row r="3" spans="1:11" s="54" customFormat="1" ht="13.15" customHeight="1" x14ac:dyDescent="0.35">
      <c r="A3" s="66" t="s">
        <v>131</v>
      </c>
      <c r="J3" s="42"/>
    </row>
    <row r="4" spans="1:11" s="54" customFormat="1" ht="4.9000000000000004" customHeight="1" x14ac:dyDescent="0.35">
      <c r="A4" s="22"/>
      <c r="J4" s="42"/>
    </row>
    <row r="5" spans="1:11" s="54" customFormat="1" ht="13.15" customHeight="1" x14ac:dyDescent="0.35">
      <c r="A5" s="68" t="s">
        <v>132</v>
      </c>
      <c r="J5" s="42"/>
    </row>
    <row r="6" spans="1:11" s="54" customFormat="1" ht="13.15" customHeight="1" x14ac:dyDescent="0.35">
      <c r="A6" s="68" t="s">
        <v>133</v>
      </c>
      <c r="J6" s="42"/>
    </row>
    <row r="7" spans="1:11" s="54" customFormat="1" ht="13.15" customHeight="1" x14ac:dyDescent="0.35">
      <c r="A7" s="134" t="s">
        <v>231</v>
      </c>
      <c r="J7" s="42"/>
    </row>
    <row r="8" spans="1:11" s="54" customFormat="1" ht="4.9000000000000004" customHeight="1" x14ac:dyDescent="0.35">
      <c r="A8" s="22"/>
      <c r="J8" s="42"/>
    </row>
    <row r="9" spans="1:11" s="54" customFormat="1" ht="19.899999999999999" customHeight="1" x14ac:dyDescent="0.35">
      <c r="A9" s="67" t="s">
        <v>134</v>
      </c>
      <c r="J9" s="42"/>
    </row>
    <row r="10" spans="1:11" s="34" customFormat="1" ht="4.9000000000000004" customHeight="1" x14ac:dyDescent="0.35">
      <c r="A10" s="65"/>
      <c r="J10" s="42"/>
      <c r="K10" s="54"/>
    </row>
    <row r="11" spans="1:11" s="1" customFormat="1" ht="15.5" x14ac:dyDescent="0.25">
      <c r="A11" s="9"/>
      <c r="B11" s="10"/>
      <c r="C11" s="131" t="s">
        <v>15</v>
      </c>
      <c r="D11" s="132"/>
      <c r="E11" s="132"/>
      <c r="F11" s="132"/>
      <c r="G11" s="133"/>
      <c r="H11" s="29" t="s">
        <v>14</v>
      </c>
      <c r="I11" s="30" t="s">
        <v>206</v>
      </c>
      <c r="J11" s="29"/>
      <c r="K11" s="118"/>
    </row>
    <row r="12" spans="1:11" s="5" customFormat="1" ht="63" customHeight="1" x14ac:dyDescent="0.25">
      <c r="A12" s="7" t="s">
        <v>0</v>
      </c>
      <c r="B12" s="7" t="s">
        <v>2</v>
      </c>
      <c r="C12" s="8" t="s">
        <v>9</v>
      </c>
      <c r="D12" s="8" t="s">
        <v>10</v>
      </c>
      <c r="E12" s="8" t="s">
        <v>11</v>
      </c>
      <c r="F12" s="8" t="s">
        <v>12</v>
      </c>
      <c r="G12" s="8" t="s">
        <v>13</v>
      </c>
      <c r="H12" s="63" t="s">
        <v>127</v>
      </c>
      <c r="I12" s="14" t="s">
        <v>50</v>
      </c>
      <c r="J12" s="7" t="s">
        <v>18</v>
      </c>
      <c r="K12" s="117" t="s">
        <v>205</v>
      </c>
    </row>
    <row r="13" spans="1:11" s="19" customFormat="1" ht="15.65" customHeight="1" x14ac:dyDescent="0.25">
      <c r="A13" s="29"/>
      <c r="B13" s="29" t="s">
        <v>3</v>
      </c>
      <c r="C13" s="36"/>
      <c r="D13" s="29"/>
      <c r="E13" s="29"/>
      <c r="F13" s="29"/>
      <c r="G13" s="29"/>
      <c r="H13" s="35"/>
      <c r="I13" s="18"/>
      <c r="J13" s="36"/>
      <c r="K13" s="56"/>
    </row>
    <row r="14" spans="1:11" ht="82.5" customHeight="1" x14ac:dyDescent="0.25">
      <c r="A14" s="95" t="s">
        <v>188</v>
      </c>
      <c r="B14" s="98" t="s">
        <v>189</v>
      </c>
      <c r="C14" s="98" t="s">
        <v>190</v>
      </c>
      <c r="D14" s="98" t="s">
        <v>45</v>
      </c>
      <c r="E14" s="98" t="s">
        <v>191</v>
      </c>
      <c r="F14" s="96" t="s">
        <v>136</v>
      </c>
      <c r="G14" s="98" t="s">
        <v>8</v>
      </c>
      <c r="H14" s="97" t="s">
        <v>27</v>
      </c>
      <c r="I14" s="96" t="s">
        <v>5</v>
      </c>
      <c r="J14" s="101" t="str">
        <f>IF(H14="Pro Gebietseinheit","?",IF(H14="= 0 Beanstandungen",Daten!$G$1*Daten!$G$4,IF(H14="= 1 - 3 Beanstandungen",Daten!$G$1*Daten!$G$5,IF(H14="&gt; 3 Beanstandungen",Daten!$G$1*Daten!$G$6))))</f>
        <v>?</v>
      </c>
      <c r="K14" s="120"/>
    </row>
    <row r="15" spans="1:11" s="46" customFormat="1" ht="4.9000000000000004" customHeight="1" x14ac:dyDescent="0.25">
      <c r="A15" s="33"/>
      <c r="B15" s="52"/>
      <c r="C15" s="52"/>
      <c r="D15" s="52"/>
      <c r="E15" s="52"/>
      <c r="F15" s="52"/>
      <c r="G15" s="52"/>
      <c r="H15" s="13"/>
      <c r="I15" s="53"/>
    </row>
    <row r="16" spans="1:11" s="54" customFormat="1" ht="15.65" customHeight="1" x14ac:dyDescent="0.25">
      <c r="A16" s="39" t="s">
        <v>21</v>
      </c>
      <c r="B16" s="58"/>
      <c r="C16" s="20"/>
      <c r="D16" s="59"/>
      <c r="E16" s="59"/>
      <c r="F16" s="59"/>
      <c r="G16" s="59"/>
      <c r="H16" s="21"/>
      <c r="I16" s="60"/>
      <c r="J16" s="62">
        <f>SUM(J14:J14)</f>
        <v>0</v>
      </c>
      <c r="K16" s="121"/>
    </row>
    <row r="17" spans="1:11" s="46" customFormat="1" ht="4.9000000000000004" customHeight="1" x14ac:dyDescent="0.25">
      <c r="A17" s="33"/>
      <c r="B17" s="52"/>
      <c r="C17" s="52"/>
      <c r="D17" s="52"/>
      <c r="E17" s="52"/>
      <c r="F17" s="52"/>
      <c r="G17" s="52"/>
      <c r="H17" s="13"/>
      <c r="I17" s="53"/>
    </row>
    <row r="18" spans="1:11" s="57" customFormat="1" ht="15.65" customHeight="1" x14ac:dyDescent="0.25">
      <c r="A18" s="50"/>
      <c r="B18" s="50" t="s">
        <v>44</v>
      </c>
      <c r="C18" s="56"/>
      <c r="D18" s="50"/>
      <c r="E18" s="50"/>
      <c r="F18" s="50"/>
      <c r="G18" s="50"/>
      <c r="H18" s="55"/>
      <c r="I18" s="18"/>
      <c r="J18" s="56"/>
      <c r="K18" s="56"/>
    </row>
    <row r="19" spans="1:11" ht="132.75" customHeight="1" x14ac:dyDescent="0.25">
      <c r="A19" s="99" t="s">
        <v>192</v>
      </c>
      <c r="B19" s="103" t="s">
        <v>193</v>
      </c>
      <c r="C19" s="104" t="s">
        <v>46</v>
      </c>
      <c r="D19" s="103" t="s">
        <v>47</v>
      </c>
      <c r="E19" s="103" t="s">
        <v>194</v>
      </c>
      <c r="F19" s="103" t="s">
        <v>195</v>
      </c>
      <c r="G19" s="103" t="s">
        <v>196</v>
      </c>
      <c r="H19" s="102" t="s">
        <v>27</v>
      </c>
      <c r="I19" s="100" t="s">
        <v>5</v>
      </c>
      <c r="J19" s="101" t="str">
        <f>IF(H19="Pro Gebietseinheit","?",IF(H19="= 0 Fluchtwege und -türen oder Notzufahrten",Daten!$G$1*Daten!$G$4,IF(H19="&gt; 0 Fluchtwege und -türen oder Notzufahrten",Daten!$G$1*Daten!$G$6)))</f>
        <v>?</v>
      </c>
      <c r="K19" s="120"/>
    </row>
    <row r="20" spans="1:11" s="27" customFormat="1" ht="4.9000000000000004" customHeight="1" x14ac:dyDescent="0.25">
      <c r="A20" s="33"/>
      <c r="B20" s="31"/>
      <c r="C20" s="31"/>
      <c r="D20" s="31"/>
      <c r="E20" s="31"/>
      <c r="F20" s="31"/>
      <c r="G20" s="31"/>
      <c r="H20" s="13"/>
      <c r="I20" s="32"/>
      <c r="K20" s="46"/>
    </row>
    <row r="21" spans="1:11" s="34" customFormat="1" ht="15.65" customHeight="1" x14ac:dyDescent="0.25">
      <c r="A21" s="39" t="s">
        <v>48</v>
      </c>
      <c r="B21" s="37"/>
      <c r="C21" s="20"/>
      <c r="D21" s="38"/>
      <c r="E21" s="38"/>
      <c r="F21" s="38"/>
      <c r="G21" s="38"/>
      <c r="H21" s="21"/>
      <c r="I21" s="40"/>
      <c r="J21" s="62">
        <f>SUM(J19:J19)</f>
        <v>0</v>
      </c>
      <c r="K21" s="121"/>
    </row>
    <row r="22" spans="1:11" s="27" customFormat="1" ht="15.65" customHeight="1" x14ac:dyDescent="0.25">
      <c r="A22" s="28"/>
      <c r="K22" s="46"/>
    </row>
    <row r="23" spans="1:11" s="34" customFormat="1" ht="15.65" customHeight="1" x14ac:dyDescent="0.25">
      <c r="A23" s="39" t="s">
        <v>49</v>
      </c>
      <c r="B23" s="37"/>
      <c r="C23" s="20"/>
      <c r="D23" s="38"/>
      <c r="E23" s="38"/>
      <c r="F23" s="38"/>
      <c r="G23" s="38"/>
      <c r="H23" s="21"/>
      <c r="I23" s="40"/>
      <c r="J23" s="62">
        <f>J16+J21</f>
        <v>0</v>
      </c>
      <c r="K23" s="121"/>
    </row>
    <row r="24" spans="1:11" x14ac:dyDescent="0.25">
      <c r="A24" s="28"/>
      <c r="B24" s="27"/>
      <c r="C24" s="27"/>
      <c r="D24" s="27"/>
      <c r="E24" s="27"/>
      <c r="F24" s="27"/>
      <c r="G24" s="27"/>
      <c r="H24" s="27"/>
      <c r="I24" s="27"/>
      <c r="J24" s="27"/>
    </row>
    <row r="25" spans="1:11" x14ac:dyDescent="0.25">
      <c r="A25" s="28"/>
      <c r="B25" s="27"/>
      <c r="C25" s="27"/>
      <c r="D25" s="27"/>
      <c r="E25" s="27"/>
      <c r="F25" s="27"/>
      <c r="G25" s="27"/>
      <c r="H25" s="27"/>
      <c r="I25" s="27"/>
      <c r="J25" s="27"/>
    </row>
    <row r="26" spans="1:11" x14ac:dyDescent="0.25">
      <c r="A26" s="28"/>
      <c r="B26" s="27"/>
      <c r="C26" s="27"/>
      <c r="D26" s="27"/>
      <c r="E26" s="27"/>
      <c r="F26" s="27"/>
      <c r="G26" s="27"/>
      <c r="H26" s="27"/>
      <c r="I26" s="27"/>
      <c r="J26" s="27"/>
    </row>
    <row r="27" spans="1:11" x14ac:dyDescent="0.25">
      <c r="A27" s="28"/>
      <c r="B27" s="27"/>
      <c r="C27" s="27"/>
      <c r="D27" s="27"/>
      <c r="E27" s="27"/>
      <c r="F27" s="27"/>
      <c r="G27" s="27"/>
      <c r="H27" s="27"/>
      <c r="I27" s="27"/>
      <c r="J27" s="27"/>
    </row>
    <row r="28" spans="1:11" x14ac:dyDescent="0.25">
      <c r="A28" s="28"/>
      <c r="B28" s="27"/>
      <c r="C28" s="27"/>
      <c r="D28" s="27"/>
      <c r="E28" s="27"/>
      <c r="F28" s="27"/>
      <c r="G28" s="27"/>
      <c r="H28" s="27"/>
      <c r="I28" s="27"/>
      <c r="J28" s="27"/>
    </row>
    <row r="29" spans="1:11" x14ac:dyDescent="0.25">
      <c r="A29" s="28"/>
      <c r="B29" s="27"/>
      <c r="C29" s="27"/>
      <c r="D29" s="27"/>
      <c r="E29" s="27"/>
      <c r="F29" s="27"/>
      <c r="G29" s="27"/>
      <c r="H29" s="27"/>
      <c r="I29" s="27"/>
      <c r="J29" s="27"/>
    </row>
    <row r="30" spans="1:11" x14ac:dyDescent="0.25">
      <c r="A30" s="28"/>
      <c r="B30" s="27"/>
      <c r="C30" s="27"/>
      <c r="D30" s="27"/>
      <c r="E30" s="27"/>
      <c r="F30" s="27"/>
      <c r="G30" s="27"/>
      <c r="H30" s="27"/>
      <c r="I30" s="27"/>
      <c r="J30" s="27"/>
    </row>
    <row r="31" spans="1:11" x14ac:dyDescent="0.25">
      <c r="A31" s="28"/>
      <c r="B31" s="27"/>
      <c r="C31" s="27"/>
      <c r="D31" s="27"/>
      <c r="E31" s="27"/>
      <c r="F31" s="27"/>
      <c r="G31" s="27"/>
      <c r="H31" s="27"/>
      <c r="I31" s="27"/>
      <c r="J31" s="27"/>
    </row>
    <row r="32" spans="1:11" x14ac:dyDescent="0.25">
      <c r="A32" s="28"/>
      <c r="B32" s="27"/>
      <c r="C32" s="27"/>
      <c r="D32" s="27"/>
      <c r="E32" s="27"/>
      <c r="F32" s="27"/>
      <c r="G32" s="27"/>
      <c r="H32" s="27"/>
      <c r="I32" s="27"/>
      <c r="J32" s="27"/>
    </row>
    <row r="33" spans="1:10" x14ac:dyDescent="0.25">
      <c r="A33" s="28"/>
      <c r="B33" s="27"/>
      <c r="C33" s="27"/>
      <c r="D33" s="27"/>
      <c r="E33" s="27"/>
      <c r="F33" s="27"/>
      <c r="G33" s="27"/>
      <c r="H33" s="27"/>
      <c r="I33" s="27"/>
      <c r="J33" s="27"/>
    </row>
    <row r="34" spans="1:10" x14ac:dyDescent="0.25">
      <c r="A34" s="28"/>
      <c r="B34" s="27"/>
      <c r="C34" s="27"/>
      <c r="D34" s="27"/>
      <c r="E34" s="27"/>
      <c r="F34" s="27"/>
      <c r="G34" s="27"/>
      <c r="H34" s="27"/>
      <c r="I34" s="27"/>
      <c r="J34" s="27"/>
    </row>
    <row r="35" spans="1:10" x14ac:dyDescent="0.25">
      <c r="A35" s="28"/>
      <c r="B35" s="27"/>
      <c r="C35" s="27"/>
      <c r="D35" s="27"/>
      <c r="E35" s="27"/>
      <c r="F35" s="27"/>
      <c r="G35" s="27"/>
      <c r="H35" s="27"/>
      <c r="I35" s="27"/>
      <c r="J35" s="27"/>
    </row>
    <row r="36" spans="1:10" x14ac:dyDescent="0.25">
      <c r="A36" s="28"/>
      <c r="B36" s="27"/>
      <c r="C36" s="27"/>
      <c r="D36" s="27"/>
      <c r="E36" s="27"/>
      <c r="F36" s="27"/>
      <c r="G36" s="27"/>
      <c r="H36" s="27"/>
      <c r="I36" s="27"/>
      <c r="J36" s="27"/>
    </row>
    <row r="37" spans="1:10" x14ac:dyDescent="0.25">
      <c r="A37" s="28"/>
      <c r="B37" s="27"/>
      <c r="C37" s="27"/>
      <c r="D37" s="27"/>
      <c r="E37" s="27"/>
      <c r="F37" s="27"/>
      <c r="G37" s="27"/>
      <c r="H37" s="27"/>
      <c r="I37" s="27"/>
      <c r="J37" s="27"/>
    </row>
    <row r="38" spans="1:10" x14ac:dyDescent="0.25">
      <c r="A38" s="28"/>
      <c r="B38" s="27"/>
      <c r="C38" s="27"/>
      <c r="D38" s="27"/>
      <c r="E38" s="27"/>
      <c r="F38" s="27"/>
      <c r="G38" s="27"/>
      <c r="H38" s="27"/>
      <c r="I38" s="27"/>
      <c r="J38" s="27"/>
    </row>
    <row r="39" spans="1:10" x14ac:dyDescent="0.25">
      <c r="A39" s="28"/>
      <c r="B39" s="27"/>
      <c r="C39" s="27"/>
      <c r="D39" s="27"/>
      <c r="E39" s="27"/>
      <c r="F39" s="27"/>
      <c r="G39" s="27"/>
      <c r="H39" s="27"/>
      <c r="I39" s="27"/>
      <c r="J39" s="27"/>
    </row>
    <row r="40" spans="1:10" x14ac:dyDescent="0.25">
      <c r="A40" s="28"/>
      <c r="B40" s="27"/>
      <c r="C40" s="27"/>
      <c r="D40" s="27"/>
      <c r="E40" s="27"/>
      <c r="F40" s="27"/>
      <c r="G40" s="27"/>
      <c r="H40" s="27"/>
      <c r="I40" s="27"/>
      <c r="J40" s="27"/>
    </row>
    <row r="41" spans="1:10" x14ac:dyDescent="0.25">
      <c r="A41" s="28"/>
      <c r="B41" s="27"/>
      <c r="C41" s="27"/>
      <c r="D41" s="27"/>
      <c r="E41" s="27"/>
      <c r="F41" s="27"/>
      <c r="G41" s="27"/>
      <c r="H41" s="27"/>
      <c r="I41" s="27"/>
      <c r="J41" s="27"/>
    </row>
    <row r="42" spans="1:10" x14ac:dyDescent="0.25">
      <c r="A42" s="28"/>
      <c r="B42" s="27"/>
      <c r="C42" s="27"/>
      <c r="D42" s="27"/>
      <c r="E42" s="27"/>
      <c r="F42" s="27"/>
      <c r="G42" s="27"/>
      <c r="H42" s="27"/>
      <c r="I42" s="27"/>
      <c r="J42" s="27"/>
    </row>
    <row r="43" spans="1:10" x14ac:dyDescent="0.25">
      <c r="A43" s="28"/>
      <c r="B43" s="27"/>
      <c r="C43" s="27"/>
      <c r="D43" s="27"/>
      <c r="E43" s="27"/>
      <c r="F43" s="27"/>
      <c r="G43" s="27"/>
      <c r="H43" s="27"/>
      <c r="I43" s="27"/>
      <c r="J43" s="27"/>
    </row>
    <row r="44" spans="1:10" x14ac:dyDescent="0.25">
      <c r="A44" s="28"/>
      <c r="B44" s="27"/>
      <c r="C44" s="27"/>
      <c r="D44" s="27"/>
      <c r="E44" s="27"/>
      <c r="F44" s="27"/>
      <c r="G44" s="27"/>
      <c r="H44" s="27"/>
      <c r="I44" s="27"/>
      <c r="J44" s="27"/>
    </row>
    <row r="45" spans="1:10" x14ac:dyDescent="0.25">
      <c r="A45" s="28"/>
      <c r="B45" s="27"/>
      <c r="C45" s="27"/>
      <c r="D45" s="27"/>
      <c r="E45" s="27"/>
      <c r="F45" s="27"/>
      <c r="G45" s="27"/>
      <c r="H45" s="27"/>
      <c r="I45" s="27"/>
      <c r="J45" s="27"/>
    </row>
    <row r="46" spans="1:10" x14ac:dyDescent="0.25">
      <c r="A46" s="28"/>
      <c r="B46" s="27"/>
      <c r="C46" s="27"/>
      <c r="D46" s="27"/>
      <c r="E46" s="27"/>
      <c r="F46" s="27"/>
      <c r="G46" s="27"/>
      <c r="H46" s="27"/>
      <c r="I46" s="27"/>
      <c r="J46" s="27"/>
    </row>
  </sheetData>
  <sheetProtection sheet="1" objects="1" scenarios="1"/>
  <protectedRanges>
    <protectedRange sqref="A5:A6" name="Bereich1"/>
  </protectedRanges>
  <mergeCells count="1">
    <mergeCell ref="C11:G11"/>
  </mergeCells>
  <conditionalFormatting sqref="J14">
    <cfRule type="cellIs" dxfId="26" priority="4" stopIfTrue="1" operator="equal">
      <formula>0</formula>
    </cfRule>
    <cfRule type="cellIs" dxfId="25" priority="5" stopIfTrue="1" operator="equal">
      <formula>3</formula>
    </cfRule>
    <cfRule type="cellIs" dxfId="24" priority="6" stopIfTrue="1" operator="equal">
      <formula>6</formula>
    </cfRule>
  </conditionalFormatting>
  <conditionalFormatting sqref="J19">
    <cfRule type="cellIs" dxfId="23" priority="1" stopIfTrue="1" operator="equal">
      <formula>0</formula>
    </cfRule>
    <cfRule type="cellIs" dxfId="22" priority="2" stopIfTrue="1" operator="equal">
      <formula>3</formula>
    </cfRule>
    <cfRule type="cellIs" dxfId="21" priority="3" stopIfTrue="1" operator="equal">
      <formula>6</formula>
    </cfRule>
  </conditionalFormatting>
  <dataValidations count="1">
    <dataValidation type="list" allowBlank="1" showInputMessage="1" showErrorMessage="1" sqref="H19" xr:uid="{00000000-0002-0000-0200-000000000000}">
      <formula1>Fluchtwege_pro_GE</formula1>
    </dataValidation>
  </dataValidations>
  <pageMargins left="0.59055118110236227" right="0.59055118110236227" top="0.59055118110236227" bottom="0.59055118110236227" header="0.19685039370078741" footer="0.19685039370078741"/>
  <pageSetup paperSize="9" scale="54" orientation="landscape" r:id="rId1"/>
  <headerFooter>
    <oddHeader>&amp;L&amp;"Arial,Fett"ASTRA 16230&amp;"Arial,Standard" | Betrieb NS - Teilprodukt Grünpflege</oddHeader>
    <oddFooter>&amp;LAusgabe 2015 / V3.xxd</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1000000}">
          <x14:formula1>
            <xm:f>Daten!$A$7:$A$10</xm:f>
          </x14:formula1>
          <xm:sqref>H14:H18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21"/>
  <sheetViews>
    <sheetView zoomScale="80" zoomScaleNormal="80" workbookViewId="0">
      <pane ySplit="12" topLeftCell="A13" activePane="bottomLeft" state="frozen"/>
      <selection activeCell="C26" sqref="C26"/>
      <selection pane="bottomLeft" activeCell="A10" sqref="A10"/>
    </sheetView>
  </sheetViews>
  <sheetFormatPr baseColWidth="10" defaultRowHeight="12.5" x14ac:dyDescent="0.25"/>
  <cols>
    <col min="1" max="1" width="7" style="48" customWidth="1"/>
    <col min="2" max="2" width="28" style="45" customWidth="1"/>
    <col min="3" max="8" width="25.7265625" style="45" customWidth="1"/>
    <col min="9" max="9" width="26.1796875" style="45" bestFit="1" customWidth="1"/>
    <col min="10" max="10" width="10.453125" style="45" bestFit="1" customWidth="1"/>
    <col min="11" max="11" width="25.7265625" style="70" customWidth="1"/>
  </cols>
  <sheetData>
    <row r="1" spans="1:11" s="54" customFormat="1" ht="13.15" customHeight="1" x14ac:dyDescent="0.35">
      <c r="A1" s="66" t="s">
        <v>230</v>
      </c>
      <c r="J1" s="42"/>
    </row>
    <row r="2" spans="1:11" s="54" customFormat="1" ht="13.15" customHeight="1" x14ac:dyDescent="0.35">
      <c r="A2" s="66" t="s">
        <v>130</v>
      </c>
      <c r="J2" s="42"/>
    </row>
    <row r="3" spans="1:11" s="54" customFormat="1" ht="13.15" customHeight="1" x14ac:dyDescent="0.35">
      <c r="A3" s="66" t="s">
        <v>131</v>
      </c>
      <c r="J3" s="42"/>
    </row>
    <row r="4" spans="1:11" s="54" customFormat="1" ht="4.9000000000000004" customHeight="1" x14ac:dyDescent="0.35">
      <c r="A4" s="22"/>
      <c r="J4" s="42"/>
    </row>
    <row r="5" spans="1:11" s="54" customFormat="1" ht="13.15" customHeight="1" x14ac:dyDescent="0.35">
      <c r="A5" s="68" t="s">
        <v>132</v>
      </c>
      <c r="J5" s="42"/>
    </row>
    <row r="6" spans="1:11" s="54" customFormat="1" ht="13.15" customHeight="1" x14ac:dyDescent="0.35">
      <c r="A6" s="68" t="s">
        <v>133</v>
      </c>
      <c r="J6" s="42"/>
    </row>
    <row r="7" spans="1:11" s="54" customFormat="1" ht="13.15" customHeight="1" x14ac:dyDescent="0.35">
      <c r="A7" s="134" t="s">
        <v>231</v>
      </c>
      <c r="J7" s="42"/>
    </row>
    <row r="8" spans="1:11" s="54" customFormat="1" ht="4.9000000000000004" customHeight="1" x14ac:dyDescent="0.35">
      <c r="A8" s="22"/>
      <c r="J8" s="42"/>
    </row>
    <row r="9" spans="1:11" s="54" customFormat="1" ht="19.899999999999999" customHeight="1" x14ac:dyDescent="0.35">
      <c r="A9" s="67" t="s">
        <v>134</v>
      </c>
      <c r="J9" s="42"/>
    </row>
    <row r="10" spans="1:11" s="54" customFormat="1" ht="4.9000000000000004" customHeight="1" x14ac:dyDescent="0.35">
      <c r="A10" s="65"/>
      <c r="J10" s="42"/>
    </row>
    <row r="11" spans="1:11" s="45" customFormat="1" ht="15.5" x14ac:dyDescent="0.25">
      <c r="A11" s="9"/>
      <c r="B11" s="10"/>
      <c r="C11" s="131" t="s">
        <v>15</v>
      </c>
      <c r="D11" s="132"/>
      <c r="E11" s="132"/>
      <c r="F11" s="132"/>
      <c r="G11" s="133"/>
      <c r="H11" s="50" t="s">
        <v>14</v>
      </c>
      <c r="I11" s="51" t="s">
        <v>206</v>
      </c>
      <c r="J11" s="50"/>
      <c r="K11" s="118"/>
    </row>
    <row r="12" spans="1:11" s="47" customFormat="1" ht="63" customHeight="1" x14ac:dyDescent="0.25">
      <c r="A12" s="7" t="s">
        <v>0</v>
      </c>
      <c r="B12" s="7" t="s">
        <v>2</v>
      </c>
      <c r="C12" s="8" t="s">
        <v>9</v>
      </c>
      <c r="D12" s="8" t="s">
        <v>10</v>
      </c>
      <c r="E12" s="8" t="s">
        <v>11</v>
      </c>
      <c r="F12" s="8" t="s">
        <v>12</v>
      </c>
      <c r="G12" s="8" t="s">
        <v>13</v>
      </c>
      <c r="H12" s="63" t="s">
        <v>128</v>
      </c>
      <c r="I12" s="43" t="s">
        <v>111</v>
      </c>
      <c r="J12" s="7" t="s">
        <v>18</v>
      </c>
      <c r="K12" s="117" t="s">
        <v>205</v>
      </c>
    </row>
    <row r="13" spans="1:11" s="44" customFormat="1" ht="87.5" x14ac:dyDescent="0.25">
      <c r="A13" s="123" t="s">
        <v>69</v>
      </c>
      <c r="B13" s="124" t="s">
        <v>70</v>
      </c>
      <c r="C13" s="124" t="s">
        <v>71</v>
      </c>
      <c r="D13" s="124" t="s">
        <v>207</v>
      </c>
      <c r="E13" s="124" t="s">
        <v>72</v>
      </c>
      <c r="F13" s="124" t="s">
        <v>208</v>
      </c>
      <c r="G13" s="124" t="s">
        <v>209</v>
      </c>
      <c r="H13" s="64" t="s">
        <v>27</v>
      </c>
      <c r="I13" s="23" t="s">
        <v>5</v>
      </c>
      <c r="J13" s="61" t="str">
        <f>IF(H13="Pro Gebietseinheit","?",IF(H13="&gt; 95 %",Daten!$G$1*Daten!$G$4,IF(H13="≤ 95 %",Daten!$G$1*Daten!$G$6)))</f>
        <v>?</v>
      </c>
      <c r="K13" s="120"/>
    </row>
    <row r="14" spans="1:11" s="44" customFormat="1" ht="125" x14ac:dyDescent="0.25">
      <c r="A14" s="125" t="s">
        <v>73</v>
      </c>
      <c r="B14" s="124" t="s">
        <v>74</v>
      </c>
      <c r="C14" s="126" t="s">
        <v>75</v>
      </c>
      <c r="D14" s="126" t="s">
        <v>210</v>
      </c>
      <c r="E14" s="126" t="s">
        <v>76</v>
      </c>
      <c r="F14" s="124" t="s">
        <v>77</v>
      </c>
      <c r="G14" s="126" t="s">
        <v>211</v>
      </c>
      <c r="H14" s="64" t="s">
        <v>27</v>
      </c>
      <c r="I14" s="23" t="s">
        <v>5</v>
      </c>
      <c r="J14" s="61" t="str">
        <f>IF(H14="Pro Gebietseinheit","?",IF(H14="= 100 %",Daten!$G$1*Daten!$G$4,IF(H14="= 95 % - &lt; 100 %",Daten!$G$1*Daten!$G$5,IF(H14="&lt; 95 %
Keine BLZ vorhanden",Daten!$G$1*Daten!$G$6))))</f>
        <v>?</v>
      </c>
      <c r="K14" s="120"/>
    </row>
    <row r="15" spans="1:11" s="44" customFormat="1" ht="75" x14ac:dyDescent="0.25">
      <c r="A15" s="123" t="s">
        <v>78</v>
      </c>
      <c r="B15" s="124" t="s">
        <v>212</v>
      </c>
      <c r="C15" s="124" t="s">
        <v>79</v>
      </c>
      <c r="D15" s="124" t="s">
        <v>80</v>
      </c>
      <c r="E15" s="126" t="s">
        <v>81</v>
      </c>
      <c r="F15" s="124" t="s">
        <v>82</v>
      </c>
      <c r="G15" s="126" t="s">
        <v>213</v>
      </c>
      <c r="H15" s="64" t="s">
        <v>27</v>
      </c>
      <c r="I15" s="23" t="s">
        <v>5</v>
      </c>
      <c r="J15" s="61" t="str">
        <f>IF(H15="Pro Gebietseinheit","?",IF(H15="= 100 %",Daten!$G$1*Daten!$G$4,IF(H15="= 95 % - &lt; 100 %",Daten!$G$1*Daten!$G$5,IF(H15="&lt; 95 %",Daten!$G$1*Daten!$G$6))))</f>
        <v>?</v>
      </c>
      <c r="K15" s="120"/>
    </row>
    <row r="16" spans="1:11" s="44" customFormat="1" ht="100" x14ac:dyDescent="0.25">
      <c r="A16" s="125" t="s">
        <v>83</v>
      </c>
      <c r="B16" s="124" t="s">
        <v>214</v>
      </c>
      <c r="C16" s="127" t="s">
        <v>84</v>
      </c>
      <c r="D16" s="126" t="s">
        <v>227</v>
      </c>
      <c r="E16" s="126" t="s">
        <v>85</v>
      </c>
      <c r="F16" s="124" t="s">
        <v>215</v>
      </c>
      <c r="G16" s="126" t="s">
        <v>216</v>
      </c>
      <c r="H16" s="64" t="s">
        <v>27</v>
      </c>
      <c r="I16" s="23" t="s">
        <v>5</v>
      </c>
      <c r="J16" s="61" t="str">
        <f>IF(H16="Pro Gebietseinheit","?",IF(H16="= 100 %",Daten!$G$1*Daten!$G$4,IF(H16="&lt; 100 %",Daten!$G$1*Daten!$G$6)))</f>
        <v>?</v>
      </c>
      <c r="K16" s="120"/>
    </row>
    <row r="17" spans="1:11" s="69" customFormat="1" ht="62.5" x14ac:dyDescent="0.25">
      <c r="A17" s="123" t="s">
        <v>217</v>
      </c>
      <c r="B17" s="126" t="s">
        <v>218</v>
      </c>
      <c r="C17" s="124" t="s">
        <v>219</v>
      </c>
      <c r="D17" s="124" t="s">
        <v>220</v>
      </c>
      <c r="E17" s="126" t="s">
        <v>221</v>
      </c>
      <c r="F17" s="126" t="s">
        <v>222</v>
      </c>
      <c r="G17" s="126" t="s">
        <v>223</v>
      </c>
      <c r="H17" s="113" t="s">
        <v>27</v>
      </c>
      <c r="I17" s="106" t="s">
        <v>5</v>
      </c>
      <c r="J17" s="112" t="str">
        <f>IF(H17="Pro Gebietseinheit","?",IF(H17="&gt; 95 %",Daten!$G$1*Daten!$G$4,IF(H17="= 80 % - 95 %",Daten!$G$1*Daten!$G$5,IF(H17="&lt; 80 %
kein Konzept vorhanden",Daten!$G$1*Daten!$G$6))))</f>
        <v>?</v>
      </c>
      <c r="K17" s="120"/>
    </row>
    <row r="18" spans="1:11" s="46" customFormat="1" ht="4.9000000000000004" customHeight="1" x14ac:dyDescent="0.25">
      <c r="A18" s="33"/>
      <c r="B18" s="52"/>
      <c r="C18" s="52"/>
      <c r="D18" s="52"/>
      <c r="E18" s="52"/>
      <c r="F18" s="52"/>
      <c r="G18" s="52"/>
      <c r="H18" s="13"/>
      <c r="I18" s="53"/>
    </row>
    <row r="19" spans="1:11" s="54" customFormat="1" ht="15.65" customHeight="1" x14ac:dyDescent="0.25">
      <c r="A19" s="39" t="s">
        <v>228</v>
      </c>
      <c r="B19" s="58"/>
      <c r="C19" s="20"/>
      <c r="D19" s="59"/>
      <c r="E19" s="59"/>
      <c r="F19" s="59"/>
      <c r="G19" s="59"/>
      <c r="H19" s="21"/>
      <c r="I19" s="60"/>
      <c r="J19" s="62">
        <f>SUM(J13:J17)</f>
        <v>0</v>
      </c>
      <c r="K19" s="121"/>
    </row>
    <row r="20" spans="1:11" s="46" customFormat="1" ht="15.65" customHeight="1" x14ac:dyDescent="0.25">
      <c r="A20" s="49"/>
    </row>
    <row r="21" spans="1:11" s="54" customFormat="1" ht="15.65" customHeight="1" x14ac:dyDescent="0.25">
      <c r="A21" s="39" t="s">
        <v>86</v>
      </c>
      <c r="B21" s="58"/>
      <c r="C21" s="20"/>
      <c r="D21" s="59"/>
      <c r="E21" s="59"/>
      <c r="F21" s="59"/>
      <c r="G21" s="59"/>
      <c r="H21" s="21"/>
      <c r="I21" s="60"/>
      <c r="J21" s="62">
        <f>J19</f>
        <v>0</v>
      </c>
      <c r="K21" s="121"/>
    </row>
  </sheetData>
  <sheetProtection sheet="1" objects="1" scenarios="1"/>
  <protectedRanges>
    <protectedRange sqref="A5:A6" name="Bereich1"/>
  </protectedRanges>
  <mergeCells count="1">
    <mergeCell ref="C11:G11"/>
  </mergeCells>
  <conditionalFormatting sqref="J13">
    <cfRule type="cellIs" dxfId="20" priority="31" stopIfTrue="1" operator="equal">
      <formula>0</formula>
    </cfRule>
    <cfRule type="cellIs" dxfId="19" priority="32" stopIfTrue="1" operator="equal">
      <formula>3</formula>
    </cfRule>
    <cfRule type="cellIs" dxfId="18" priority="33" stopIfTrue="1" operator="equal">
      <formula>6</formula>
    </cfRule>
  </conditionalFormatting>
  <conditionalFormatting sqref="J14">
    <cfRule type="cellIs" dxfId="17" priority="28" stopIfTrue="1" operator="equal">
      <formula>0</formula>
    </cfRule>
    <cfRule type="cellIs" dxfId="16" priority="29" stopIfTrue="1" operator="equal">
      <formula>3</formula>
    </cfRule>
    <cfRule type="cellIs" dxfId="15" priority="30" stopIfTrue="1" operator="equal">
      <formula>6</formula>
    </cfRule>
  </conditionalFormatting>
  <conditionalFormatting sqref="J15">
    <cfRule type="cellIs" dxfId="14" priority="25" stopIfTrue="1" operator="equal">
      <formula>0</formula>
    </cfRule>
    <cfRule type="cellIs" dxfId="13" priority="26" stopIfTrue="1" operator="equal">
      <formula>3</formula>
    </cfRule>
    <cfRule type="cellIs" dxfId="12" priority="27" stopIfTrue="1" operator="equal">
      <formula>6</formula>
    </cfRule>
  </conditionalFormatting>
  <conditionalFormatting sqref="J16">
    <cfRule type="cellIs" dxfId="11" priority="16" stopIfTrue="1" operator="equal">
      <formula>0</formula>
    </cfRule>
    <cfRule type="cellIs" dxfId="10" priority="17" stopIfTrue="1" operator="equal">
      <formula>3</formula>
    </cfRule>
    <cfRule type="cellIs" dxfId="9" priority="18" stopIfTrue="1" operator="equal">
      <formula>6</formula>
    </cfRule>
  </conditionalFormatting>
  <conditionalFormatting sqref="J17">
    <cfRule type="cellIs" dxfId="8" priority="1" stopIfTrue="1" operator="equal">
      <formula>0</formula>
    </cfRule>
    <cfRule type="cellIs" dxfId="7" priority="2" stopIfTrue="1" operator="equal">
      <formula>3</formula>
    </cfRule>
    <cfRule type="cellIs" dxfId="6" priority="3" stopIfTrue="1" operator="equal">
      <formula>6</formula>
    </cfRule>
  </conditionalFormatting>
  <dataValidations count="5">
    <dataValidation type="list" allowBlank="1" showInputMessage="1" showErrorMessage="1" sqref="H13" xr:uid="{00000000-0002-0000-0300-000000000000}">
      <formula1>Reflexe_pro_GE</formula1>
    </dataValidation>
    <dataValidation type="list" allowBlank="1" showInputMessage="1" showErrorMessage="1" sqref="H14" xr:uid="{00000000-0002-0000-0300-000001000000}">
      <formula1>BLZ_pro_GE</formula1>
    </dataValidation>
    <dataValidation type="list" allowBlank="1" showInputMessage="1" showErrorMessage="1" sqref="H15" xr:uid="{00000000-0002-0000-0300-000002000000}">
      <formula1>Elektropikettdienst_pro_GE</formula1>
    </dataValidation>
    <dataValidation type="list" allowBlank="1" showInputMessage="1" showErrorMessage="1" sqref="H16" xr:uid="{00000000-0002-0000-0300-000003000000}">
      <formula1>Betriebselektriker_pro_GE</formula1>
    </dataValidation>
    <dataValidation type="list" allowBlank="1" showInputMessage="1" showErrorMessage="1" sqref="H17" xr:uid="{00000000-0002-0000-0300-000004000000}">
      <formula1>IT_Sicherheitskonzept</formula1>
    </dataValidation>
  </dataValidations>
  <pageMargins left="0.59055118110236227" right="0.59055118110236227" top="0.59055118110236227" bottom="0.59055118110236227" header="0.19685039370078741" footer="0.19685039370078741"/>
  <pageSetup paperSize="9" scale="54" orientation="landscape" r:id="rId1"/>
  <headerFooter>
    <oddHeader>&amp;L&amp;"Arial,Fett"ASTRA 16240&amp;"Arial,Standard" | Betrieb NS - Teilprodukt BSA</oddHeader>
    <oddFooter>&amp;LAusgabe 2015 / V3.xxd</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23"/>
  <sheetViews>
    <sheetView zoomScale="80" zoomScaleNormal="80" workbookViewId="0">
      <pane ySplit="12" topLeftCell="A13" activePane="bottomLeft" state="frozen"/>
      <selection activeCell="C43" sqref="C43"/>
      <selection pane="bottomLeft" activeCell="A10" sqref="A10"/>
    </sheetView>
  </sheetViews>
  <sheetFormatPr baseColWidth="10" defaultRowHeight="12.5" x14ac:dyDescent="0.25"/>
  <cols>
    <col min="1" max="1" width="7" style="48" customWidth="1"/>
    <col min="2" max="2" width="28" style="45" customWidth="1"/>
    <col min="3" max="8" width="25.7265625" style="45" customWidth="1"/>
    <col min="9" max="9" width="26.1796875" style="45" bestFit="1" customWidth="1"/>
    <col min="10" max="10" width="11.7265625" bestFit="1" customWidth="1"/>
    <col min="11" max="11" width="25.7265625" style="70" customWidth="1"/>
  </cols>
  <sheetData>
    <row r="1" spans="1:11" s="54" customFormat="1" ht="13.15" customHeight="1" x14ac:dyDescent="0.35">
      <c r="A1" s="66" t="s">
        <v>230</v>
      </c>
      <c r="J1" s="42"/>
    </row>
    <row r="2" spans="1:11" s="54" customFormat="1" ht="13.15" customHeight="1" x14ac:dyDescent="0.35">
      <c r="A2" s="66" t="s">
        <v>130</v>
      </c>
      <c r="J2" s="42"/>
    </row>
    <row r="3" spans="1:11" s="54" customFormat="1" ht="13.15" customHeight="1" x14ac:dyDescent="0.35">
      <c r="A3" s="66" t="s">
        <v>131</v>
      </c>
      <c r="J3" s="42"/>
    </row>
    <row r="4" spans="1:11" s="54" customFormat="1" ht="4.9000000000000004" customHeight="1" x14ac:dyDescent="0.35">
      <c r="A4" s="22"/>
      <c r="J4" s="42"/>
    </row>
    <row r="5" spans="1:11" s="54" customFormat="1" ht="13.15" customHeight="1" x14ac:dyDescent="0.35">
      <c r="A5" s="68" t="s">
        <v>132</v>
      </c>
      <c r="J5" s="42"/>
    </row>
    <row r="6" spans="1:11" s="54" customFormat="1" ht="13.15" customHeight="1" x14ac:dyDescent="0.35">
      <c r="A6" s="68" t="s">
        <v>133</v>
      </c>
      <c r="J6" s="42"/>
    </row>
    <row r="7" spans="1:11" s="54" customFormat="1" ht="13.15" customHeight="1" x14ac:dyDescent="0.35">
      <c r="A7" s="134" t="s">
        <v>231</v>
      </c>
      <c r="J7" s="42"/>
    </row>
    <row r="8" spans="1:11" s="54" customFormat="1" ht="4.9000000000000004" customHeight="1" x14ac:dyDescent="0.35">
      <c r="A8" s="22"/>
      <c r="J8" s="42"/>
    </row>
    <row r="9" spans="1:11" s="54" customFormat="1" ht="19.899999999999999" customHeight="1" x14ac:dyDescent="0.35">
      <c r="A9" s="67" t="s">
        <v>134</v>
      </c>
      <c r="J9" s="42"/>
    </row>
    <row r="10" spans="1:11" s="54" customFormat="1" ht="4.9000000000000004" customHeight="1" x14ac:dyDescent="0.35">
      <c r="A10" s="65"/>
      <c r="J10" s="42"/>
    </row>
    <row r="11" spans="1:11" s="45" customFormat="1" ht="15.5" x14ac:dyDescent="0.25">
      <c r="A11" s="9"/>
      <c r="B11" s="10"/>
      <c r="C11" s="131" t="s">
        <v>15</v>
      </c>
      <c r="D11" s="132"/>
      <c r="E11" s="132"/>
      <c r="F11" s="132"/>
      <c r="G11" s="133"/>
      <c r="H11" s="50" t="s">
        <v>14</v>
      </c>
      <c r="I11" s="51" t="s">
        <v>206</v>
      </c>
      <c r="J11" s="50"/>
      <c r="K11" s="118"/>
    </row>
    <row r="12" spans="1:11" s="47" customFormat="1" ht="63" customHeight="1" x14ac:dyDescent="0.25">
      <c r="A12" s="7" t="s">
        <v>0</v>
      </c>
      <c r="B12" s="7" t="s">
        <v>2</v>
      </c>
      <c r="C12" s="8" t="s">
        <v>9</v>
      </c>
      <c r="D12" s="8" t="s">
        <v>10</v>
      </c>
      <c r="E12" s="8" t="s">
        <v>11</v>
      </c>
      <c r="F12" s="8" t="s">
        <v>12</v>
      </c>
      <c r="G12" s="8" t="s">
        <v>13</v>
      </c>
      <c r="H12" s="63" t="s">
        <v>129</v>
      </c>
      <c r="I12" s="43" t="s">
        <v>111</v>
      </c>
      <c r="J12" s="7" t="s">
        <v>18</v>
      </c>
      <c r="K12" s="117" t="s">
        <v>205</v>
      </c>
    </row>
    <row r="13" spans="1:11" s="57" customFormat="1" ht="15.65" customHeight="1" x14ac:dyDescent="0.25">
      <c r="A13" s="50"/>
      <c r="B13" s="50" t="s">
        <v>103</v>
      </c>
      <c r="C13" s="56"/>
      <c r="D13" s="50"/>
      <c r="E13" s="50"/>
      <c r="F13" s="50"/>
      <c r="G13" s="50"/>
      <c r="H13" s="55"/>
      <c r="I13" s="18"/>
      <c r="J13" s="56"/>
      <c r="K13" s="56"/>
    </row>
    <row r="14" spans="1:11" s="44" customFormat="1" ht="160.5" customHeight="1" x14ac:dyDescent="0.25">
      <c r="A14" s="105" t="s">
        <v>104</v>
      </c>
      <c r="B14" s="109" t="s">
        <v>197</v>
      </c>
      <c r="C14" s="107" t="s">
        <v>105</v>
      </c>
      <c r="D14" s="109" t="s">
        <v>198</v>
      </c>
      <c r="E14" s="109" t="s">
        <v>199</v>
      </c>
      <c r="F14" s="110" t="s">
        <v>200</v>
      </c>
      <c r="G14" s="109" t="s">
        <v>106</v>
      </c>
      <c r="H14" s="108" t="s">
        <v>27</v>
      </c>
      <c r="I14" s="106" t="s">
        <v>5</v>
      </c>
      <c r="J14" s="61" t="str">
        <f>IF(H14="Pro Gebietseinheit","?",IF(H14="= 0 Ausfälle",Daten!$G$1*Daten!$G$4,IF(H14="&gt; 0 Ausfälle",Daten!$G$1*Daten!$G$6)))</f>
        <v>?</v>
      </c>
      <c r="K14" s="120"/>
    </row>
    <row r="15" spans="1:11" s="46" customFormat="1" ht="4.9000000000000004" customHeight="1" x14ac:dyDescent="0.25">
      <c r="A15" s="33"/>
      <c r="B15" s="52"/>
      <c r="C15" s="52"/>
      <c r="D15" s="52"/>
      <c r="E15" s="52"/>
      <c r="F15" s="52"/>
      <c r="G15" s="52"/>
      <c r="H15" s="13"/>
      <c r="I15" s="53"/>
    </row>
    <row r="16" spans="1:11" s="54" customFormat="1" ht="15.65" customHeight="1" x14ac:dyDescent="0.25">
      <c r="A16" s="39" t="s">
        <v>107</v>
      </c>
      <c r="B16" s="58"/>
      <c r="C16" s="20"/>
      <c r="D16" s="59"/>
      <c r="E16" s="59"/>
      <c r="F16" s="59"/>
      <c r="G16" s="59"/>
      <c r="H16" s="21"/>
      <c r="I16" s="60"/>
      <c r="J16" s="62">
        <f>SUM(J14:J14)</f>
        <v>0</v>
      </c>
      <c r="K16" s="121"/>
    </row>
    <row r="17" spans="1:11" s="46" customFormat="1" ht="4.9000000000000004" customHeight="1" x14ac:dyDescent="0.25">
      <c r="A17" s="33"/>
      <c r="B17" s="52"/>
      <c r="C17" s="52"/>
      <c r="D17" s="52"/>
      <c r="E17" s="52"/>
      <c r="F17" s="52"/>
      <c r="G17" s="52"/>
      <c r="H17" s="13"/>
      <c r="I17" s="53"/>
    </row>
    <row r="18" spans="1:11" s="57" customFormat="1" ht="15.65" customHeight="1" x14ac:dyDescent="0.25">
      <c r="A18" s="50"/>
      <c r="B18" s="122" t="s">
        <v>28</v>
      </c>
      <c r="C18" s="56"/>
      <c r="D18" s="50"/>
      <c r="E18" s="50"/>
      <c r="F18" s="50"/>
      <c r="G18" s="50"/>
      <c r="H18" s="55"/>
      <c r="I18" s="18"/>
      <c r="J18" s="56"/>
      <c r="K18" s="56"/>
    </row>
    <row r="19" spans="1:11" s="44" customFormat="1" ht="173.25" customHeight="1" x14ac:dyDescent="0.25">
      <c r="A19" s="111" t="s">
        <v>108</v>
      </c>
      <c r="B19" s="114" t="s">
        <v>201</v>
      </c>
      <c r="C19" s="116" t="s">
        <v>202</v>
      </c>
      <c r="D19" s="114" t="s">
        <v>203</v>
      </c>
      <c r="E19" s="114" t="s">
        <v>199</v>
      </c>
      <c r="F19" s="115" t="s">
        <v>204</v>
      </c>
      <c r="G19" s="114" t="s">
        <v>109</v>
      </c>
      <c r="H19" s="113" t="s">
        <v>27</v>
      </c>
      <c r="I19" s="23" t="s">
        <v>5</v>
      </c>
      <c r="J19" s="112" t="str">
        <f>IF(H19="Pro Gebietseinheit","?",IF(H19="= 0 Ausfälle",Daten!$G$1*Daten!$G$4,IF(H19="&gt; 0 Ausfälle",Daten!$G$1*Daten!$G$6)))</f>
        <v>?</v>
      </c>
      <c r="K19" s="120"/>
    </row>
    <row r="20" spans="1:11" s="46" customFormat="1" ht="4.9000000000000004" customHeight="1" x14ac:dyDescent="0.25">
      <c r="A20" s="33"/>
      <c r="B20" s="52"/>
      <c r="C20" s="52"/>
      <c r="D20" s="52"/>
      <c r="E20" s="52"/>
      <c r="F20" s="52"/>
      <c r="G20" s="52"/>
      <c r="H20" s="13"/>
      <c r="I20" s="53"/>
    </row>
    <row r="21" spans="1:11" s="54" customFormat="1" ht="15.65" customHeight="1" x14ac:dyDescent="0.25">
      <c r="A21" s="39" t="s">
        <v>29</v>
      </c>
      <c r="B21" s="58"/>
      <c r="C21" s="20"/>
      <c r="D21" s="59"/>
      <c r="E21" s="59"/>
      <c r="F21" s="59"/>
      <c r="G21" s="59"/>
      <c r="H21" s="21"/>
      <c r="I21" s="60"/>
      <c r="J21" s="62">
        <f>SUM(J19:J19)</f>
        <v>0</v>
      </c>
      <c r="K21" s="121"/>
    </row>
    <row r="22" spans="1:11" s="46" customFormat="1" ht="15.65" customHeight="1" x14ac:dyDescent="0.25">
      <c r="A22" s="49"/>
    </row>
    <row r="23" spans="1:11" s="54" customFormat="1" ht="15.65" customHeight="1" x14ac:dyDescent="0.25">
      <c r="A23" s="39" t="s">
        <v>110</v>
      </c>
      <c r="B23" s="58"/>
      <c r="C23" s="20"/>
      <c r="D23" s="59"/>
      <c r="E23" s="59"/>
      <c r="F23" s="59"/>
      <c r="G23" s="59"/>
      <c r="H23" s="21"/>
      <c r="I23" s="60"/>
      <c r="J23" s="62">
        <f>J16+J21</f>
        <v>0</v>
      </c>
      <c r="K23" s="121"/>
    </row>
  </sheetData>
  <sheetProtection sheet="1" objects="1" scenarios="1"/>
  <protectedRanges>
    <protectedRange sqref="A5:A6" name="Bereich1"/>
  </protectedRanges>
  <mergeCells count="1">
    <mergeCell ref="C11:G11"/>
  </mergeCells>
  <conditionalFormatting sqref="J14">
    <cfRule type="cellIs" dxfId="5" priority="7" stopIfTrue="1" operator="equal">
      <formula>0</formula>
    </cfRule>
    <cfRule type="cellIs" dxfId="4" priority="8" stopIfTrue="1" operator="equal">
      <formula>3</formula>
    </cfRule>
    <cfRule type="cellIs" dxfId="3" priority="9" stopIfTrue="1" operator="equal">
      <formula>6</formula>
    </cfRule>
  </conditionalFormatting>
  <conditionalFormatting sqref="J19">
    <cfRule type="cellIs" dxfId="2" priority="1" stopIfTrue="1" operator="equal">
      <formula>0</formula>
    </cfRule>
    <cfRule type="cellIs" dxfId="1" priority="2" stopIfTrue="1" operator="equal">
      <formula>3</formula>
    </cfRule>
    <cfRule type="cellIs" dxfId="0" priority="3" stopIfTrue="1" operator="equal">
      <formula>6</formula>
    </cfRule>
  </conditionalFormatting>
  <dataValidations count="1">
    <dataValidation type="list" allowBlank="1" showInputMessage="1" showErrorMessage="1" sqref="H19" xr:uid="{00000000-0002-0000-0400-000000000000}">
      <formula1 xml:space="preserve"> Ausfälle_pro_100_km</formula1>
    </dataValidation>
  </dataValidations>
  <pageMargins left="0.59055118110236227" right="0.59055118110236227" top="0.59055118110236227" bottom="0.59055118110236227" header="0.19685039370078741" footer="0.19685039370078741"/>
  <pageSetup paperSize="9" scale="53" orientation="landscape" r:id="rId1"/>
  <headerFooter>
    <oddHeader>&amp;L&amp;"Arial,Fett"ASTRA 16250&amp;"Arial,Standard" | Betrieb NS - Teilprodukt Technischer Dienst</oddHeader>
    <oddFooter>&amp;LAusgabe 2015 / V3.xxd</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1000000}">
          <x14:formula1>
            <xm:f>Daten!$A$110:$A$112</xm:f>
          </x14:formula1>
          <xm:sqref>H14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221"/>
  <sheetViews>
    <sheetView topLeftCell="A179" workbookViewId="0">
      <selection activeCell="A217" sqref="A217"/>
    </sheetView>
  </sheetViews>
  <sheetFormatPr baseColWidth="10" defaultColWidth="11.54296875" defaultRowHeight="12.5" x14ac:dyDescent="0.25"/>
  <cols>
    <col min="1" max="1" width="29.7265625" style="1" bestFit="1" customWidth="1"/>
    <col min="2" max="4" width="11.54296875" style="1"/>
    <col min="5" max="5" width="18.54296875" style="1" bestFit="1" customWidth="1"/>
    <col min="6" max="6" width="3.26953125" style="1" customWidth="1"/>
    <col min="7" max="7" width="7.453125" style="1" bestFit="1" customWidth="1"/>
    <col min="8" max="16384" width="11.54296875" style="1"/>
  </cols>
  <sheetData>
    <row r="1" spans="1:9" x14ac:dyDescent="0.25">
      <c r="A1" s="71" t="s">
        <v>35</v>
      </c>
      <c r="B1" s="69"/>
      <c r="C1" s="69"/>
      <c r="D1" s="69"/>
      <c r="E1" s="70" t="s">
        <v>24</v>
      </c>
      <c r="F1" s="72" t="s">
        <v>5</v>
      </c>
      <c r="G1" s="70">
        <v>3</v>
      </c>
    </row>
    <row r="2" spans="1:9" ht="25" x14ac:dyDescent="0.25">
      <c r="A2" s="75" t="s">
        <v>43</v>
      </c>
      <c r="B2" s="69"/>
      <c r="C2" s="69"/>
      <c r="D2" s="69"/>
      <c r="E2" s="70" t="s">
        <v>25</v>
      </c>
      <c r="F2" s="72" t="s">
        <v>1</v>
      </c>
      <c r="G2" s="70">
        <v>2</v>
      </c>
      <c r="I2" s="19"/>
    </row>
    <row r="3" spans="1:9" x14ac:dyDescent="0.25">
      <c r="A3" s="72" t="s">
        <v>34</v>
      </c>
      <c r="B3" s="69"/>
      <c r="C3" s="69"/>
      <c r="D3" s="69"/>
      <c r="E3" s="72" t="s">
        <v>26</v>
      </c>
      <c r="F3" s="72" t="s">
        <v>16</v>
      </c>
      <c r="G3" s="70">
        <v>1</v>
      </c>
      <c r="I3" s="19"/>
    </row>
    <row r="4" spans="1:9" x14ac:dyDescent="0.25">
      <c r="A4" s="72" t="s">
        <v>137</v>
      </c>
      <c r="B4" s="69"/>
      <c r="C4" s="69"/>
      <c r="D4" s="69"/>
      <c r="E4" s="70" t="s">
        <v>34</v>
      </c>
      <c r="F4" s="76"/>
      <c r="G4" s="70">
        <v>2</v>
      </c>
      <c r="I4" s="19"/>
    </row>
    <row r="5" spans="1:9" x14ac:dyDescent="0.25">
      <c r="A5" s="69"/>
      <c r="B5" s="69"/>
      <c r="C5" s="69"/>
      <c r="D5" s="69"/>
      <c r="E5" s="70" t="s">
        <v>22</v>
      </c>
      <c r="F5" s="74"/>
      <c r="G5" s="70" t="s">
        <v>138</v>
      </c>
    </row>
    <row r="6" spans="1:9" x14ac:dyDescent="0.25">
      <c r="A6" s="73" t="s">
        <v>139</v>
      </c>
      <c r="B6" s="69"/>
      <c r="C6" s="69"/>
      <c r="D6" s="69"/>
      <c r="E6" s="70" t="s">
        <v>23</v>
      </c>
      <c r="F6" s="77"/>
      <c r="G6" s="70" t="s">
        <v>140</v>
      </c>
      <c r="I6" s="19"/>
    </row>
    <row r="7" spans="1:9" x14ac:dyDescent="0.25">
      <c r="A7" s="72" t="s">
        <v>27</v>
      </c>
      <c r="B7" s="69"/>
      <c r="C7" s="69"/>
      <c r="D7" s="69"/>
      <c r="E7" s="69"/>
      <c r="F7" s="69"/>
      <c r="G7" s="69"/>
      <c r="I7" s="19"/>
    </row>
    <row r="8" spans="1:9" x14ac:dyDescent="0.25">
      <c r="A8" s="72" t="s">
        <v>141</v>
      </c>
      <c r="B8" s="69"/>
      <c r="C8" s="69"/>
      <c r="D8" s="69"/>
      <c r="E8" s="69"/>
      <c r="F8" s="69"/>
      <c r="G8" s="69"/>
      <c r="I8" s="19"/>
    </row>
    <row r="9" spans="1:9" x14ac:dyDescent="0.25">
      <c r="A9" s="70" t="s">
        <v>142</v>
      </c>
      <c r="B9" s="69"/>
      <c r="C9" s="69"/>
      <c r="D9" s="69"/>
      <c r="E9" s="69"/>
      <c r="F9" s="69"/>
      <c r="G9" s="69"/>
    </row>
    <row r="10" spans="1:9" x14ac:dyDescent="0.25">
      <c r="A10" s="72" t="s">
        <v>40</v>
      </c>
      <c r="B10" s="69"/>
      <c r="C10" s="69"/>
      <c r="D10" s="69"/>
      <c r="E10" s="69"/>
      <c r="F10" s="69"/>
      <c r="G10" s="69"/>
    </row>
    <row r="12" spans="1:9" x14ac:dyDescent="0.25">
      <c r="A12" s="71" t="s">
        <v>114</v>
      </c>
      <c r="B12" s="69"/>
      <c r="C12" s="69"/>
      <c r="D12" s="69"/>
      <c r="E12" s="69"/>
      <c r="F12" s="69"/>
      <c r="G12" s="69"/>
    </row>
    <row r="13" spans="1:9" x14ac:dyDescent="0.25">
      <c r="A13" s="72" t="s">
        <v>27</v>
      </c>
      <c r="B13" s="69"/>
      <c r="C13" s="69"/>
      <c r="D13" s="69"/>
      <c r="E13" s="69"/>
      <c r="F13" s="69"/>
      <c r="G13" s="69"/>
    </row>
    <row r="14" spans="1:9" x14ac:dyDescent="0.25">
      <c r="A14" s="72" t="s">
        <v>143</v>
      </c>
      <c r="B14" s="69"/>
      <c r="C14" s="69"/>
      <c r="D14" s="69"/>
      <c r="E14" s="69"/>
      <c r="F14" s="69"/>
      <c r="G14" s="69"/>
    </row>
    <row r="15" spans="1:9" x14ac:dyDescent="0.25">
      <c r="A15" s="72" t="s">
        <v>144</v>
      </c>
      <c r="B15" s="69"/>
      <c r="C15" s="69"/>
      <c r="D15" s="69"/>
      <c r="E15" s="69"/>
      <c r="F15" s="69"/>
      <c r="G15" s="69"/>
    </row>
    <row r="16" spans="1:9" x14ac:dyDescent="0.25">
      <c r="A16" s="72" t="s">
        <v>145</v>
      </c>
      <c r="B16" s="69"/>
      <c r="C16" s="69"/>
      <c r="D16" s="69"/>
      <c r="E16" s="69"/>
      <c r="F16" s="69"/>
      <c r="G16" s="69"/>
    </row>
    <row r="18" spans="1:1" x14ac:dyDescent="0.25">
      <c r="A18" s="73" t="s">
        <v>146</v>
      </c>
    </row>
    <row r="19" spans="1:1" x14ac:dyDescent="0.25">
      <c r="A19" s="72" t="s">
        <v>27</v>
      </c>
    </row>
    <row r="20" spans="1:1" x14ac:dyDescent="0.25">
      <c r="A20" s="72" t="s">
        <v>147</v>
      </c>
    </row>
    <row r="21" spans="1:1" x14ac:dyDescent="0.25">
      <c r="A21" s="70" t="s">
        <v>148</v>
      </c>
    </row>
    <row r="22" spans="1:1" x14ac:dyDescent="0.25">
      <c r="A22" s="72" t="s">
        <v>149</v>
      </c>
    </row>
    <row r="24" spans="1:1" x14ac:dyDescent="0.25">
      <c r="A24" s="73" t="s">
        <v>150</v>
      </c>
    </row>
    <row r="25" spans="1:1" x14ac:dyDescent="0.25">
      <c r="A25" s="70" t="s">
        <v>27</v>
      </c>
    </row>
    <row r="26" spans="1:1" x14ac:dyDescent="0.25">
      <c r="A26" s="70" t="s">
        <v>151</v>
      </c>
    </row>
    <row r="27" spans="1:1" x14ac:dyDescent="0.25">
      <c r="A27" s="70" t="s">
        <v>152</v>
      </c>
    </row>
    <row r="28" spans="1:1" x14ac:dyDescent="0.25">
      <c r="A28" s="25"/>
    </row>
    <row r="29" spans="1:1" x14ac:dyDescent="0.25">
      <c r="A29" s="71" t="s">
        <v>54</v>
      </c>
    </row>
    <row r="30" spans="1:1" ht="25" x14ac:dyDescent="0.25">
      <c r="A30" s="75" t="s">
        <v>153</v>
      </c>
    </row>
    <row r="31" spans="1:1" x14ac:dyDescent="0.25">
      <c r="A31" s="72" t="s">
        <v>51</v>
      </c>
    </row>
    <row r="32" spans="1:1" x14ac:dyDescent="0.25">
      <c r="A32" s="72" t="s">
        <v>52</v>
      </c>
    </row>
    <row r="33" spans="1:1" x14ac:dyDescent="0.25">
      <c r="A33" s="72" t="s">
        <v>53</v>
      </c>
    </row>
    <row r="34" spans="1:1" x14ac:dyDescent="0.25">
      <c r="A34" s="25"/>
    </row>
    <row r="35" spans="1:1" x14ac:dyDescent="0.25">
      <c r="A35" s="73" t="s">
        <v>154</v>
      </c>
    </row>
    <row r="36" spans="1:1" x14ac:dyDescent="0.25">
      <c r="A36" s="72" t="s">
        <v>27</v>
      </c>
    </row>
    <row r="37" spans="1:1" x14ac:dyDescent="0.25">
      <c r="A37" s="72" t="s">
        <v>155</v>
      </c>
    </row>
    <row r="38" spans="1:1" x14ac:dyDescent="0.25">
      <c r="A38" s="70" t="s">
        <v>156</v>
      </c>
    </row>
    <row r="39" spans="1:1" x14ac:dyDescent="0.25">
      <c r="A39" s="72" t="s">
        <v>157</v>
      </c>
    </row>
    <row r="40" spans="1:1" x14ac:dyDescent="0.25">
      <c r="A40" s="25"/>
    </row>
    <row r="41" spans="1:1" x14ac:dyDescent="0.25">
      <c r="A41" s="71" t="s">
        <v>55</v>
      </c>
    </row>
    <row r="42" spans="1:1" ht="25" x14ac:dyDescent="0.25">
      <c r="A42" s="75" t="s">
        <v>153</v>
      </c>
    </row>
    <row r="43" spans="1:1" x14ac:dyDescent="0.25">
      <c r="A43" s="72" t="s">
        <v>56</v>
      </c>
    </row>
    <row r="44" spans="1:1" x14ac:dyDescent="0.25">
      <c r="A44" s="72" t="s">
        <v>57</v>
      </c>
    </row>
    <row r="45" spans="1:1" x14ac:dyDescent="0.25">
      <c r="A45" s="72" t="s">
        <v>58</v>
      </c>
    </row>
    <row r="46" spans="1:1" x14ac:dyDescent="0.25">
      <c r="A46" s="25"/>
    </row>
    <row r="47" spans="1:1" x14ac:dyDescent="0.25">
      <c r="A47" s="73" t="s">
        <v>158</v>
      </c>
    </row>
    <row r="48" spans="1:1" x14ac:dyDescent="0.25">
      <c r="A48" s="72" t="s">
        <v>27</v>
      </c>
    </row>
    <row r="49" spans="1:1" x14ac:dyDescent="0.25">
      <c r="A49" s="72" t="s">
        <v>159</v>
      </c>
    </row>
    <row r="50" spans="1:1" x14ac:dyDescent="0.25">
      <c r="A50" s="70" t="s">
        <v>160</v>
      </c>
    </row>
    <row r="51" spans="1:1" x14ac:dyDescent="0.25">
      <c r="A51" s="72" t="s">
        <v>161</v>
      </c>
    </row>
    <row r="52" spans="1:1" x14ac:dyDescent="0.25">
      <c r="A52" s="25"/>
    </row>
    <row r="53" spans="1:1" x14ac:dyDescent="0.25">
      <c r="A53" s="73" t="s">
        <v>68</v>
      </c>
    </row>
    <row r="54" spans="1:1" x14ac:dyDescent="0.25">
      <c r="A54" s="72" t="s">
        <v>27</v>
      </c>
    </row>
    <row r="55" spans="1:1" ht="25" x14ac:dyDescent="0.25">
      <c r="A55" s="75" t="s">
        <v>162</v>
      </c>
    </row>
    <row r="56" spans="1:1" ht="25" x14ac:dyDescent="0.25">
      <c r="A56" s="75" t="s">
        <v>163</v>
      </c>
    </row>
    <row r="57" spans="1:1" x14ac:dyDescent="0.25">
      <c r="A57" s="72"/>
    </row>
    <row r="58" spans="1:1" x14ac:dyDescent="0.25">
      <c r="A58" s="73" t="s">
        <v>164</v>
      </c>
    </row>
    <row r="59" spans="1:1" x14ac:dyDescent="0.25">
      <c r="A59" s="70" t="s">
        <v>27</v>
      </c>
    </row>
    <row r="60" spans="1:1" x14ac:dyDescent="0.25">
      <c r="A60" s="70" t="s">
        <v>62</v>
      </c>
    </row>
    <row r="61" spans="1:1" x14ac:dyDescent="0.25">
      <c r="A61" s="70" t="s">
        <v>63</v>
      </c>
    </row>
    <row r="63" spans="1:1" x14ac:dyDescent="0.25">
      <c r="A63" s="73" t="s">
        <v>165</v>
      </c>
    </row>
    <row r="64" spans="1:1" x14ac:dyDescent="0.25">
      <c r="A64" s="72" t="s">
        <v>27</v>
      </c>
    </row>
    <row r="65" spans="1:1" x14ac:dyDescent="0.25">
      <c r="A65" s="72" t="s">
        <v>166</v>
      </c>
    </row>
    <row r="66" spans="1:1" x14ac:dyDescent="0.25">
      <c r="A66" s="70" t="s">
        <v>167</v>
      </c>
    </row>
    <row r="67" spans="1:1" x14ac:dyDescent="0.25">
      <c r="A67" s="72" t="s">
        <v>67</v>
      </c>
    </row>
    <row r="69" spans="1:1" x14ac:dyDescent="0.25">
      <c r="A69" s="71" t="s">
        <v>87</v>
      </c>
    </row>
    <row r="70" spans="1:1" x14ac:dyDescent="0.25">
      <c r="A70" s="72" t="s">
        <v>27</v>
      </c>
    </row>
    <row r="71" spans="1:1" x14ac:dyDescent="0.25">
      <c r="A71" s="72" t="s">
        <v>88</v>
      </c>
    </row>
    <row r="72" spans="1:1" x14ac:dyDescent="0.25">
      <c r="A72" s="72" t="s">
        <v>89</v>
      </c>
    </row>
    <row r="74" spans="1:1" x14ac:dyDescent="0.25">
      <c r="A74" s="71" t="s">
        <v>90</v>
      </c>
    </row>
    <row r="75" spans="1:1" x14ac:dyDescent="0.25">
      <c r="A75" s="72" t="s">
        <v>27</v>
      </c>
    </row>
    <row r="76" spans="1:1" x14ac:dyDescent="0.25">
      <c r="A76" s="72" t="s">
        <v>41</v>
      </c>
    </row>
    <row r="77" spans="1:1" x14ac:dyDescent="0.25">
      <c r="A77" s="70" t="s">
        <v>91</v>
      </c>
    </row>
    <row r="78" spans="1:1" ht="25" x14ac:dyDescent="0.25">
      <c r="A78" s="129" t="s">
        <v>226</v>
      </c>
    </row>
    <row r="79" spans="1:1" x14ac:dyDescent="0.25">
      <c r="A79" s="25"/>
    </row>
    <row r="80" spans="1:1" x14ac:dyDescent="0.25">
      <c r="A80" s="71" t="s">
        <v>101</v>
      </c>
    </row>
    <row r="81" spans="1:1" x14ac:dyDescent="0.25">
      <c r="A81" s="72" t="s">
        <v>27</v>
      </c>
    </row>
    <row r="82" spans="1:1" x14ac:dyDescent="0.25">
      <c r="A82" s="72" t="s">
        <v>41</v>
      </c>
    </row>
    <row r="83" spans="1:1" x14ac:dyDescent="0.25">
      <c r="A83" s="70" t="s">
        <v>91</v>
      </c>
    </row>
    <row r="84" spans="1:1" x14ac:dyDescent="0.25">
      <c r="A84" s="75" t="s">
        <v>92</v>
      </c>
    </row>
    <row r="86" spans="1:1" x14ac:dyDescent="0.25">
      <c r="A86" s="71" t="s">
        <v>93</v>
      </c>
    </row>
    <row r="87" spans="1:1" x14ac:dyDescent="0.25">
      <c r="A87" s="72" t="s">
        <v>27</v>
      </c>
    </row>
    <row r="88" spans="1:1" x14ac:dyDescent="0.25">
      <c r="A88" s="72" t="s">
        <v>88</v>
      </c>
    </row>
    <row r="89" spans="1:1" x14ac:dyDescent="0.25">
      <c r="A89" s="70" t="s">
        <v>94</v>
      </c>
    </row>
    <row r="90" spans="1:1" ht="25" x14ac:dyDescent="0.25">
      <c r="A90" s="129" t="s">
        <v>225</v>
      </c>
    </row>
    <row r="92" spans="1:1" x14ac:dyDescent="0.25">
      <c r="A92" s="71" t="s">
        <v>95</v>
      </c>
    </row>
    <row r="93" spans="1:1" x14ac:dyDescent="0.25">
      <c r="A93" s="72" t="s">
        <v>27</v>
      </c>
    </row>
    <row r="94" spans="1:1" x14ac:dyDescent="0.25">
      <c r="A94" s="72" t="s">
        <v>41</v>
      </c>
    </row>
    <row r="95" spans="1:1" x14ac:dyDescent="0.25">
      <c r="A95" s="72" t="s">
        <v>42</v>
      </c>
    </row>
    <row r="96" spans="1:1" x14ac:dyDescent="0.25">
      <c r="A96" s="25"/>
    </row>
    <row r="97" spans="1:1" x14ac:dyDescent="0.25">
      <c r="A97" s="71" t="s">
        <v>102</v>
      </c>
    </row>
    <row r="98" spans="1:1" x14ac:dyDescent="0.25">
      <c r="A98" s="72" t="s">
        <v>27</v>
      </c>
    </row>
    <row r="99" spans="1:1" x14ac:dyDescent="0.25">
      <c r="A99" s="72" t="s">
        <v>96</v>
      </c>
    </row>
    <row r="100" spans="1:1" x14ac:dyDescent="0.25">
      <c r="A100" s="70" t="s">
        <v>97</v>
      </c>
    </row>
    <row r="101" spans="1:1" ht="25" x14ac:dyDescent="0.25">
      <c r="A101" s="75" t="s">
        <v>98</v>
      </c>
    </row>
    <row r="102" spans="1:1" x14ac:dyDescent="0.25">
      <c r="A102" s="25"/>
    </row>
    <row r="103" spans="1:1" x14ac:dyDescent="0.25">
      <c r="A103" s="71" t="s">
        <v>99</v>
      </c>
    </row>
    <row r="104" spans="1:1" x14ac:dyDescent="0.25">
      <c r="A104" s="72" t="s">
        <v>27</v>
      </c>
    </row>
    <row r="105" spans="1:1" x14ac:dyDescent="0.25">
      <c r="A105" s="72" t="s">
        <v>96</v>
      </c>
    </row>
    <row r="106" spans="1:1" x14ac:dyDescent="0.25">
      <c r="A106" s="70" t="s">
        <v>97</v>
      </c>
    </row>
    <row r="107" spans="1:1" x14ac:dyDescent="0.25">
      <c r="A107" s="75" t="s">
        <v>100</v>
      </c>
    </row>
    <row r="108" spans="1:1" x14ac:dyDescent="0.25">
      <c r="A108" s="25"/>
    </row>
    <row r="109" spans="1:1" x14ac:dyDescent="0.25">
      <c r="A109" s="71" t="s">
        <v>168</v>
      </c>
    </row>
    <row r="110" spans="1:1" x14ac:dyDescent="0.25">
      <c r="A110" s="72" t="s">
        <v>27</v>
      </c>
    </row>
    <row r="111" spans="1:1" x14ac:dyDescent="0.25">
      <c r="A111" s="72" t="s">
        <v>112</v>
      </c>
    </row>
    <row r="112" spans="1:1" x14ac:dyDescent="0.25">
      <c r="A112" s="72" t="s">
        <v>113</v>
      </c>
    </row>
    <row r="114" spans="1:1" x14ac:dyDescent="0.25">
      <c r="A114" s="71" t="s">
        <v>115</v>
      </c>
    </row>
    <row r="115" spans="1:1" x14ac:dyDescent="0.25">
      <c r="A115" s="72" t="s">
        <v>27</v>
      </c>
    </row>
    <row r="116" spans="1:1" x14ac:dyDescent="0.25">
      <c r="A116" s="72" t="s">
        <v>169</v>
      </c>
    </row>
    <row r="117" spans="1:1" x14ac:dyDescent="0.25">
      <c r="A117" s="72" t="s">
        <v>170</v>
      </c>
    </row>
    <row r="118" spans="1:1" x14ac:dyDescent="0.25">
      <c r="A118" s="72" t="s">
        <v>171</v>
      </c>
    </row>
    <row r="119" spans="1:1" x14ac:dyDescent="0.25">
      <c r="A119" s="25"/>
    </row>
    <row r="120" spans="1:1" x14ac:dyDescent="0.25">
      <c r="A120" s="71" t="s">
        <v>116</v>
      </c>
    </row>
    <row r="121" spans="1:1" x14ac:dyDescent="0.25">
      <c r="A121" s="72" t="s">
        <v>27</v>
      </c>
    </row>
    <row r="122" spans="1:1" x14ac:dyDescent="0.25">
      <c r="A122" s="72" t="s">
        <v>172</v>
      </c>
    </row>
    <row r="123" spans="1:1" x14ac:dyDescent="0.25">
      <c r="A123" s="72" t="s">
        <v>173</v>
      </c>
    </row>
    <row r="124" spans="1:1" x14ac:dyDescent="0.25">
      <c r="A124" s="72" t="s">
        <v>174</v>
      </c>
    </row>
    <row r="125" spans="1:1" x14ac:dyDescent="0.25">
      <c r="A125" s="25"/>
    </row>
    <row r="126" spans="1:1" x14ac:dyDescent="0.25">
      <c r="A126" s="73" t="s">
        <v>175</v>
      </c>
    </row>
    <row r="127" spans="1:1" x14ac:dyDescent="0.25">
      <c r="A127" s="70" t="s">
        <v>27</v>
      </c>
    </row>
    <row r="128" spans="1:1" x14ac:dyDescent="0.25">
      <c r="A128" s="70" t="s">
        <v>176</v>
      </c>
    </row>
    <row r="129" spans="1:1" x14ac:dyDescent="0.25">
      <c r="A129" s="70" t="s">
        <v>177</v>
      </c>
    </row>
    <row r="130" spans="1:1" x14ac:dyDescent="0.25">
      <c r="A130" s="1" t="s">
        <v>59</v>
      </c>
    </row>
    <row r="131" spans="1:1" x14ac:dyDescent="0.25">
      <c r="A131" s="25" t="s">
        <v>60</v>
      </c>
    </row>
    <row r="133" spans="1:1" x14ac:dyDescent="0.25">
      <c r="A133" s="26" t="s">
        <v>68</v>
      </c>
    </row>
    <row r="134" spans="1:1" x14ac:dyDescent="0.25">
      <c r="A134" s="25" t="s">
        <v>27</v>
      </c>
    </row>
    <row r="135" spans="1:1" ht="25" x14ac:dyDescent="0.25">
      <c r="A135" s="41" t="s">
        <v>162</v>
      </c>
    </row>
    <row r="136" spans="1:1" ht="25" x14ac:dyDescent="0.25">
      <c r="A136" s="41" t="s">
        <v>163</v>
      </c>
    </row>
    <row r="137" spans="1:1" x14ac:dyDescent="0.25">
      <c r="A137" s="25"/>
    </row>
    <row r="138" spans="1:1" x14ac:dyDescent="0.25">
      <c r="A138" s="26" t="s">
        <v>61</v>
      </c>
    </row>
    <row r="139" spans="1:1" x14ac:dyDescent="0.25">
      <c r="A139" s="1" t="s">
        <v>36</v>
      </c>
    </row>
    <row r="140" spans="1:1" x14ac:dyDescent="0.25">
      <c r="A140" s="1" t="s">
        <v>62</v>
      </c>
    </row>
    <row r="141" spans="1:1" x14ac:dyDescent="0.25">
      <c r="A141" s="1" t="s">
        <v>63</v>
      </c>
    </row>
    <row r="143" spans="1:1" x14ac:dyDescent="0.25">
      <c r="A143" s="26" t="s">
        <v>64</v>
      </c>
    </row>
    <row r="144" spans="1:1" x14ac:dyDescent="0.25">
      <c r="A144" s="25" t="s">
        <v>36</v>
      </c>
    </row>
    <row r="145" spans="1:1" x14ac:dyDescent="0.25">
      <c r="A145" s="25" t="s">
        <v>65</v>
      </c>
    </row>
    <row r="146" spans="1:1" x14ac:dyDescent="0.25">
      <c r="A146" s="1" t="s">
        <v>66</v>
      </c>
    </row>
    <row r="147" spans="1:1" x14ac:dyDescent="0.25">
      <c r="A147" s="25" t="s">
        <v>67</v>
      </c>
    </row>
    <row r="149" spans="1:1" s="45" customFormat="1" x14ac:dyDescent="0.25">
      <c r="A149" s="24" t="s">
        <v>123</v>
      </c>
    </row>
    <row r="150" spans="1:1" s="45" customFormat="1" x14ac:dyDescent="0.25">
      <c r="A150" s="25" t="s">
        <v>27</v>
      </c>
    </row>
    <row r="151" spans="1:1" s="45" customFormat="1" x14ac:dyDescent="0.25">
      <c r="A151" s="25" t="s">
        <v>51</v>
      </c>
    </row>
    <row r="152" spans="1:1" s="45" customFormat="1" x14ac:dyDescent="0.25">
      <c r="A152" s="25" t="s">
        <v>52</v>
      </c>
    </row>
    <row r="153" spans="1:1" s="45" customFormat="1" x14ac:dyDescent="0.25">
      <c r="A153" s="25" t="s">
        <v>124</v>
      </c>
    </row>
    <row r="154" spans="1:1" s="45" customFormat="1" x14ac:dyDescent="0.25"/>
    <row r="155" spans="1:1" x14ac:dyDescent="0.25">
      <c r="A155" s="24" t="s">
        <v>87</v>
      </c>
    </row>
    <row r="156" spans="1:1" x14ac:dyDescent="0.25">
      <c r="A156" s="25" t="s">
        <v>27</v>
      </c>
    </row>
    <row r="157" spans="1:1" x14ac:dyDescent="0.25">
      <c r="A157" s="25" t="s">
        <v>88</v>
      </c>
    </row>
    <row r="158" spans="1:1" x14ac:dyDescent="0.25">
      <c r="A158" s="25" t="s">
        <v>89</v>
      </c>
    </row>
    <row r="160" spans="1:1" x14ac:dyDescent="0.25">
      <c r="A160" s="24" t="s">
        <v>90</v>
      </c>
    </row>
    <row r="161" spans="1:1" x14ac:dyDescent="0.25">
      <c r="A161" s="25" t="s">
        <v>27</v>
      </c>
    </row>
    <row r="162" spans="1:1" x14ac:dyDescent="0.25">
      <c r="A162" s="25" t="s">
        <v>41</v>
      </c>
    </row>
    <row r="163" spans="1:1" x14ac:dyDescent="0.25">
      <c r="A163" s="45" t="s">
        <v>91</v>
      </c>
    </row>
    <row r="164" spans="1:1" ht="25" x14ac:dyDescent="0.25">
      <c r="A164" s="129" t="s">
        <v>226</v>
      </c>
    </row>
    <row r="166" spans="1:1" x14ac:dyDescent="0.25">
      <c r="A166" s="24" t="s">
        <v>101</v>
      </c>
    </row>
    <row r="167" spans="1:1" x14ac:dyDescent="0.25">
      <c r="A167" s="25" t="s">
        <v>27</v>
      </c>
    </row>
    <row r="168" spans="1:1" x14ac:dyDescent="0.25">
      <c r="A168" s="25" t="s">
        <v>41</v>
      </c>
    </row>
    <row r="169" spans="1:1" x14ac:dyDescent="0.25">
      <c r="A169" s="45" t="s">
        <v>91</v>
      </c>
    </row>
    <row r="170" spans="1:1" x14ac:dyDescent="0.25">
      <c r="A170" s="41" t="s">
        <v>92</v>
      </c>
    </row>
    <row r="172" spans="1:1" x14ac:dyDescent="0.25">
      <c r="A172" s="24" t="s">
        <v>93</v>
      </c>
    </row>
    <row r="173" spans="1:1" x14ac:dyDescent="0.25">
      <c r="A173" s="25" t="s">
        <v>27</v>
      </c>
    </row>
    <row r="174" spans="1:1" x14ac:dyDescent="0.25">
      <c r="A174" s="25" t="s">
        <v>88</v>
      </c>
    </row>
    <row r="175" spans="1:1" x14ac:dyDescent="0.25">
      <c r="A175" s="45" t="s">
        <v>94</v>
      </c>
    </row>
    <row r="176" spans="1:1" ht="25" x14ac:dyDescent="0.25">
      <c r="A176" s="129" t="s">
        <v>225</v>
      </c>
    </row>
    <row r="178" spans="1:1" x14ac:dyDescent="0.25">
      <c r="A178" s="24" t="s">
        <v>95</v>
      </c>
    </row>
    <row r="179" spans="1:1" x14ac:dyDescent="0.25">
      <c r="A179" s="25" t="s">
        <v>27</v>
      </c>
    </row>
    <row r="180" spans="1:1" x14ac:dyDescent="0.25">
      <c r="A180" s="25" t="s">
        <v>41</v>
      </c>
    </row>
    <row r="181" spans="1:1" x14ac:dyDescent="0.25">
      <c r="A181" s="25" t="s">
        <v>42</v>
      </c>
    </row>
    <row r="183" spans="1:1" x14ac:dyDescent="0.25">
      <c r="A183" s="24" t="s">
        <v>102</v>
      </c>
    </row>
    <row r="184" spans="1:1" x14ac:dyDescent="0.25">
      <c r="A184" s="25" t="s">
        <v>27</v>
      </c>
    </row>
    <row r="185" spans="1:1" x14ac:dyDescent="0.25">
      <c r="A185" s="25" t="s">
        <v>96</v>
      </c>
    </row>
    <row r="186" spans="1:1" x14ac:dyDescent="0.25">
      <c r="A186" s="45" t="s">
        <v>97</v>
      </c>
    </row>
    <row r="187" spans="1:1" ht="25" x14ac:dyDescent="0.25">
      <c r="A187" s="41" t="s">
        <v>98</v>
      </c>
    </row>
    <row r="189" spans="1:1" x14ac:dyDescent="0.25">
      <c r="A189" s="24" t="s">
        <v>99</v>
      </c>
    </row>
    <row r="190" spans="1:1" x14ac:dyDescent="0.25">
      <c r="A190" s="25" t="s">
        <v>27</v>
      </c>
    </row>
    <row r="191" spans="1:1" x14ac:dyDescent="0.25">
      <c r="A191" s="25" t="s">
        <v>96</v>
      </c>
    </row>
    <row r="192" spans="1:1" x14ac:dyDescent="0.25">
      <c r="A192" s="45" t="s">
        <v>97</v>
      </c>
    </row>
    <row r="193" spans="1:1" x14ac:dyDescent="0.25">
      <c r="A193" s="41" t="s">
        <v>100</v>
      </c>
    </row>
    <row r="195" spans="1:1" x14ac:dyDescent="0.25">
      <c r="A195" s="24" t="s">
        <v>168</v>
      </c>
    </row>
    <row r="196" spans="1:1" x14ac:dyDescent="0.25">
      <c r="A196" s="25" t="s">
        <v>27</v>
      </c>
    </row>
    <row r="197" spans="1:1" x14ac:dyDescent="0.25">
      <c r="A197" s="25" t="s">
        <v>112</v>
      </c>
    </row>
    <row r="198" spans="1:1" x14ac:dyDescent="0.25">
      <c r="A198" s="25" t="s">
        <v>113</v>
      </c>
    </row>
    <row r="200" spans="1:1" x14ac:dyDescent="0.25">
      <c r="A200" s="24" t="s">
        <v>115</v>
      </c>
    </row>
    <row r="201" spans="1:1" x14ac:dyDescent="0.25">
      <c r="A201" s="25" t="s">
        <v>27</v>
      </c>
    </row>
    <row r="202" spans="1:1" x14ac:dyDescent="0.25">
      <c r="A202" s="25" t="s">
        <v>37</v>
      </c>
    </row>
    <row r="203" spans="1:1" x14ac:dyDescent="0.25">
      <c r="A203" s="25" t="s">
        <v>38</v>
      </c>
    </row>
    <row r="204" spans="1:1" x14ac:dyDescent="0.25">
      <c r="A204" s="25" t="s">
        <v>39</v>
      </c>
    </row>
    <row r="206" spans="1:1" x14ac:dyDescent="0.25">
      <c r="A206" s="24" t="s">
        <v>116</v>
      </c>
    </row>
    <row r="207" spans="1:1" x14ac:dyDescent="0.25">
      <c r="A207" s="25" t="s">
        <v>27</v>
      </c>
    </row>
    <row r="208" spans="1:1" x14ac:dyDescent="0.25">
      <c r="A208" s="25" t="s">
        <v>117</v>
      </c>
    </row>
    <row r="209" spans="1:1" x14ac:dyDescent="0.25">
      <c r="A209" s="25" t="s">
        <v>118</v>
      </c>
    </row>
    <row r="210" spans="1:1" x14ac:dyDescent="0.25">
      <c r="A210" s="25" t="s">
        <v>119</v>
      </c>
    </row>
    <row r="212" spans="1:1" x14ac:dyDescent="0.25">
      <c r="A212" s="24" t="s">
        <v>120</v>
      </c>
    </row>
    <row r="213" spans="1:1" x14ac:dyDescent="0.25">
      <c r="A213" s="25" t="s">
        <v>27</v>
      </c>
    </row>
    <row r="214" spans="1:1" x14ac:dyDescent="0.25">
      <c r="A214" s="25" t="s">
        <v>121</v>
      </c>
    </row>
    <row r="215" spans="1:1" x14ac:dyDescent="0.25">
      <c r="A215" s="25" t="s">
        <v>122</v>
      </c>
    </row>
    <row r="217" spans="1:1" x14ac:dyDescent="0.25">
      <c r="A217" s="128" t="s">
        <v>229</v>
      </c>
    </row>
    <row r="218" spans="1:1" x14ac:dyDescent="0.25">
      <c r="A218" s="72" t="s">
        <v>27</v>
      </c>
    </row>
    <row r="219" spans="1:1" x14ac:dyDescent="0.25">
      <c r="A219" s="130" t="s">
        <v>88</v>
      </c>
    </row>
    <row r="220" spans="1:1" x14ac:dyDescent="0.25">
      <c r="A220" s="70" t="s">
        <v>94</v>
      </c>
    </row>
    <row r="221" spans="1:1" ht="25" x14ac:dyDescent="0.25">
      <c r="A221" s="129" t="s">
        <v>224</v>
      </c>
    </row>
  </sheetData>
  <phoneticPr fontId="2" type="noConversion"/>
  <pageMargins left="0.78740157499999996" right="0.78740157499999996" top="0.984251969" bottom="0.984251969" header="0.4921259845" footer="0.4921259845"/>
  <headerFooter alignWithMargins="0"/>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f:fields xmlns:f="http://schemas.fabasoft.com/folio/2007/fields">
  <f:record ref="">
    <f:field ref="objname" par="" edit="true" text="K1 Tabellen Bewertung Standards Teilprodukte Semesterbericht"/>
    <f:field ref="objsubject" par="" edit="true" text=""/>
    <f:field ref="objcreatedby" par="" text="Aeschlimann, Beat (ASTRA - Aes)"/>
    <f:field ref="objcreatedat" par="" text="08.08.2018 11:44:15"/>
    <f:field ref="objchangedby" par="" text="Aeschlimann, Beat (ASTRA - Aes)"/>
    <f:field ref="objmodifiedat" par="" text="07.05.2019 09:06:15"/>
    <f:field ref="doc_FSCFOLIO_1_1001_FieldDocumentNumber" par="" text=""/>
    <f:field ref="doc_FSCFOLIO_1_1001_FieldSubject" par="" edit="true" text=""/>
    <f:field ref="FSCFOLIO_1_1001_FieldCurrentUser" par="" text="Beat Aeschlimann"/>
    <f:field ref="CCAPRECONFIG_15_1001_Objektname" par="" edit="true" text="K1 Tabellen Bewertung Standards Teilprodukte Semesterbericht"/>
    <f:field ref="CHPRECONFIG_1_1001_Objektname" par="" edit="true" text="K1 Tabellen Bewertung Standards Teilprodukte Semesterbericht"/>
  </f:record>
  <f:record inx="1" ref="">
    <f:field ref="CCAPRECONFIG_15_1001_Anrede" par="" edit="true" text=""/>
    <f:field ref="CCAPRECONFIG_15_1001_Anrede_Briefkopf" par="" text=""/>
    <f:field ref="CCAPRECONFIG_15_1001_Geschlecht_Anrede" par="" text=""/>
    <f:field ref="CCAPRECONFIG_15_1001_Titel" par="" edit="true" text=""/>
    <f:field ref="CCAPRECONFIG_15_1001_Nachgestellter_Titel" par="" edit="true" text=""/>
    <f:field ref="CCAPRECONFIG_15_1001_Vorname" par="" edit="true" text=""/>
    <f:field ref="CCAPRECONFIG_15_1001_Nachname" par="" edit="true" text=""/>
    <f:field ref="CCAPRECONFIG_15_1001_zH" par="" edit="true" text=""/>
    <f:field ref="CCAPRECONFIG_15_1001_Geschlecht" par="" text=""/>
    <f:field ref="CCAPRECONFIG_15_1001_Strasse" par="" text=""/>
    <f:field ref="CCAPRECONFIG_15_1001_Hausnummer" par="" text=""/>
    <f:field ref="CCAPRECONFIG_15_1001_Stiege" par="" text=""/>
    <f:field ref="CCAPRECONFIG_15_1001_Stock" par="" text=""/>
    <f:field ref="CCAPRECONFIG_15_1001_Tuer" par="" text=""/>
    <f:field ref="CCAPRECONFIG_15_1001_Postfach" par="" text=""/>
    <f:field ref="CCAPRECONFIG_15_1001_Postleitzahl" par="" text=""/>
    <f:field ref="CCAPRECONFIG_15_1001_Ort" par="" text=""/>
    <f:field ref="CCAPRECONFIG_15_1001_Land" par="" text=""/>
    <f:field ref="CCAPRECONFIG_15_1001_Email" par="" text=""/>
    <f:field ref="CCAPRECONFIG_15_1001_Postalische_Adresse" par="" text=""/>
    <f:field ref="CCAPRECONFIG_15_1001_Adresse" par="" text=""/>
    <f:field ref="CCAPRECONFIG_15_1001_Fax" par="" text=""/>
    <f:field ref="CCAPRECONFIG_15_1001_Telefon" par="" text=""/>
    <f:field ref="CCAPRECONFIG_15_1001_Geburtsdatum" par="" text=""/>
    <f:field ref="CCAPRECONFIG_15_1001_Sozialversicherungsnummer" par="" text=""/>
    <f:field ref="CCAPRECONFIG_15_1001_Berufstitel" par="" text=""/>
    <f:field ref="CCAPRECONFIG_15_1001_Funktionsbezeichnung" par="" text=""/>
    <f:field ref="CCAPRECONFIG_15_1001_Organisationsname" par="" text=""/>
    <f:field ref="CCAPRECONFIG_15_1001_Organisationskurzname" par="" text=""/>
    <f:field ref="CCAPRECONFIG_15_1001_Abschriftsbemerkung" par="" text=""/>
    <f:field ref="CCAPRECONFIG_15_1001_Name_Zeile_2" par="" text=""/>
    <f:field ref="CCAPRECONFIG_15_1001_Name_Zeile_3" par="" text=""/>
    <f:field ref="CCAPRECONFIG_15_1001_Firmenbuchnummer" par="" text=""/>
    <f:field ref="CCAPRECONFIG_15_1001_Versandart" par="" text="B-Post"/>
    <f:field ref="CCAPRECONFIG_15_1001_Kategorie" par="" text="Empfänger/in"/>
    <f:field ref="CCAPRECONFIG_15_1001_Rechtsform" par="" text=""/>
    <f:field ref="CCAPRECONFIG_15_1001_Ziel" par="" text=""/>
    <f:field ref="CHPRECONFIG_1_1001_Anrede" par="" edit="true" text=""/>
    <f:field ref="CHPRECONFIG_1_1001_Titel" par="" edit="true" text=""/>
    <f:field ref="CHPRECONFIG_1_1001_Vorname" par="" edit="true" text=""/>
    <f:field ref="CHPRECONFIG_1_1001_Nachname" par="" edit="true" text=""/>
    <f:field ref="CHPRECONFIG_1_1001_Strasse" par="" text=""/>
    <f:field ref="CHPRECONFIG_1_1001_Postleitzahl" par="" text=""/>
    <f:field ref="CHPRECONFIG_1_1001_Ort" par="" text=""/>
    <f:field ref="CHPRECONFIG_1_1001_EMailAdresse" par="" text=""/>
    <f:field ref="UVEKCFG_15_1700_Personal" par="" text=""/>
    <f:field ref="UVEKCFG_15_1700_Geschlecht" par="" text=""/>
    <f:field ref="UVEKCFG_15_1700_GebDatum" par="" text=""/>
    <f:field ref="UVEKCFG_15_1700_Beruf" par="" text=""/>
    <f:field ref="UVEKCFG_15_1700_Familienstand" par="" text=""/>
    <f:field ref="UVEKCFG_15_1700_Muttersprache" par="" text=""/>
    <f:field ref="UVEKCFG_15_1700_Geboren_in" par="" text=""/>
    <f:field ref="UVEKCFG_15_1700_Briefanrede" par="" text=""/>
    <f:field ref="UVEKCFG_15_1700_Kommunikationssprache" par="" text=""/>
    <f:field ref="UVEKCFG_15_1700_Webseite" par="" text=""/>
    <f:field ref="UVEKCFG_15_1700_TelNr_Business" par="" text=""/>
    <f:field ref="UVEKCFG_15_1700_TelNr_Private" par="" text=""/>
    <f:field ref="UVEKCFG_15_1700_TelNr_Mobile" par="" text=""/>
    <f:field ref="UVEKCFG_15_1700_TelNr_Other" par="" text=""/>
    <f:field ref="UVEKCFG_15_1700_TelNr_Fax" par="" text=""/>
    <f:field ref="UVEKCFG_15_1700_EMail1" par="" text=""/>
    <f:field ref="UVEKCFG_15_1700_EMail2" par="" text=""/>
    <f:field ref="UVEKCFG_15_1700_EMail3" par="" text=""/>
    <f:field ref="UVEKCFG_15_1700_UID" par="" text=""/>
    <f:field ref="UVEKCFG_15_1700_Klassifizierung" par="" text=""/>
    <f:field ref="UVEKCFG_15_1700_Gruendungsjahr" par="" text=""/>
    <f:field ref="UVEKCFG_15_1700_Versandart" par="" text="B-Post"/>
    <f:field ref="UVEKCFG_15_1700_Versandvermek" par="" text=""/>
    <f:field ref="UVEKCFG_15_1700_Kurzbezeichnung" par="" text=""/>
    <f:field ref="UVEKCFG_15_1700_Strasse2" par="" text=""/>
    <f:field ref="UVEKCFG_15_1700_Hausnummer_Zusatz" par="" text=""/>
    <f:field ref="UVEKCFG_15_1700_Land" par="" text=""/>
    <f:field ref="UVEKCFG_15_1700_Serienbrieffeld_1" par="" text=""/>
    <f:field ref="UVEKCFG_15_1700_Serienbrieffeld_2" par="" text=""/>
    <f:field ref="UVEKCFG_15_1700_Serienbrieffeld_3" par="" text=""/>
    <f:field ref="UVEKCFG_15_1700_Serienbrieffeld_4" par="" text=""/>
    <f:field ref="UVEKCFG_15_1700_Serienbrieffeld_5" par="" text=""/>
    <f:field ref="UVEKCFG_15_1700_Adresszeile_1" par="" text=""/>
    <f:field ref="UVEKCFG_15_1700_Adresszeile_2" par="" text=""/>
    <f:field ref="UVEKCFG_15_1700_Adresszeile_3" par="" text=""/>
    <f:field ref="UVEKCFG_15_1700_Adresszeile_4" par="" text=""/>
    <f:field ref="UVEKCFG_15_1700_Adresszeile_5" par="" text=""/>
    <f:field ref="UVEKCFG_15_1700_Adresszeile_6" par="" text=""/>
    <f:field ref="UVEKCFG_15_1700_Adresszeile_7" par="" text=""/>
    <f:field ref="UVEKCFG_15_1700_Adresszeile_8" par="" text=""/>
    <f:field ref="UVEKCFG_15_1700_Adresszeile_9" par="" text=""/>
    <f:field ref="UVEKCFG_15_1700_Adresszeile_10" par="" text=""/>
    <f:field ref="BAVCFG_15_1700_Firma" par="" text=""/>
    <f:field ref="BAVCFG_15_1700_ZustellungAm" par="" text=""/>
    <f:field ref="BAVCFG_15_1700_Anrede_Adresse" par="" edit="true" text=""/>
    <f:field ref="BAVCFG_15_1700_Firma_Kurz" par="" text=""/>
    <f:field ref="BAVCFG_15_1700_Vorname_AP" par="" text=""/>
    <f:field ref="BAVCFG_15_1700_Nachname_AP" par="" text=""/>
    <f:field ref="BAVCFG_15_1700_Adresse1_AP" par="" text=""/>
    <f:field ref="BAVCFG_15_1700_Strasse_AP" par="" text=""/>
    <f:field ref="BAVCFG_15_1700_Postleitzahl_AP" par="" text=""/>
    <f:field ref="BAVCFG_15_1700_Ort_AP" par="" text=""/>
    <f:field ref="BAVCFG_15_1700_EMail_AP" par="" text=""/>
    <f:field ref="BAVCFG_15_1700_Firma_AP" par="" text=""/>
    <f:field ref="BAVCFG_15_1700_AnredePartner_AP" par="" text=""/>
    <f:field ref="BAVCFG_15_1700_Titel_AP" par="" text=""/>
    <f:field ref="BAVCFG_15_1700_Fax_AP" par="" text=""/>
    <f:field ref="BAVCFG_15_1700_Anrede_Adresse_AP" par="" text=""/>
    <f:field ref="BAVCFG_15_1700_Zusatzzeile1_AP" par="" text=""/>
    <f:field ref="BAVCFG_15_1700_Zusatzzeile2_AP" par="" text=""/>
    <f:field ref="BAVCFG_15_1700_Strasse2_AP" par="" text=""/>
    <f:field ref="BAVCFG_15_1700_FirmaKurz_AP" par="" text=""/>
    <f:field ref="BAVCFG_15_1700_Posfach_AP" par="" text=""/>
  </f:record>
  <f:display par="" text="...">
    <f:field ref="FSCFOLIO_1_1001_FieldCurrentUser" text="Aktueller Benutzer"/>
    <f:field ref="objsubject" text="Betreff (einzeilig)"/>
    <f:field ref="objcreatedat" text="Erzeugt am/um"/>
    <f:field ref="objcreatedby" text="Erzeugt von"/>
    <f:field ref="objmodifiedat" text="Letzte Änderung am/um"/>
    <f:field ref="objchangedby" text="Letzte Änderung von"/>
    <f:field ref="objname" text="Name"/>
    <f:field ref="CCAPRECONFIG_15_1001_Objektname" text="Objektname"/>
    <f:field ref="CHPRECONFIG_1_1001_Objektname" text="Objektname"/>
  </f:display>
  <f:display par="" text="&gt; Adressat/innen">
    <f:field ref="UVEKCFG_15_1700_Personal" text=""/>
    <f:field ref="UVEKCFG_15_1700_Geschlecht" text=""/>
    <f:field ref="UVEKCFG_15_1700_GebDatum" text=""/>
    <f:field ref="UVEKCFG_15_1700_Beruf" text=""/>
    <f:field ref="UVEKCFG_15_1700_Familienstand" text=""/>
    <f:field ref="UVEKCFG_15_1700_Muttersprache" text=""/>
    <f:field ref="UVEKCFG_15_1700_Geboren_in" text=""/>
    <f:field ref="UVEKCFG_15_1700_Briefanrede" text=""/>
    <f:field ref="UVEKCFG_15_1700_Kommunikationssprache" text=""/>
    <f:field ref="UVEKCFG_15_1700_Webseite" text=""/>
    <f:field ref="UVEKCFG_15_1700_TelNr_Business" text=""/>
    <f:field ref="UVEKCFG_15_1700_TelNr_Private" text=""/>
    <f:field ref="UVEKCFG_15_1700_TelNr_Mobile" text=""/>
    <f:field ref="UVEKCFG_15_1700_TelNr_Other" text=""/>
    <f:field ref="UVEKCFG_15_1700_TelNr_Fax" text=""/>
    <f:field ref="UVEKCFG_15_1700_EMail1" text=""/>
    <f:field ref="UVEKCFG_15_1700_EMail2" text=""/>
    <f:field ref="UVEKCFG_15_1700_EMail3" text=""/>
    <f:field ref="UVEKCFG_15_1700_UID" text=""/>
    <f:field ref="UVEKCFG_15_1700_Klassifizierung" text=""/>
    <f:field ref="UVEKCFG_15_1700_Gruendungsjahr" text=""/>
    <f:field ref="UVEKCFG_15_1700_Versandart" text=""/>
    <f:field ref="UVEKCFG_15_1700_Versandvermek" text=""/>
    <f:field ref="UVEKCFG_15_1700_Kurzbezeichnung" text=""/>
    <f:field ref="UVEKCFG_15_1700_Strasse2" text=""/>
    <f:field ref="UVEKCFG_15_1700_Hausnummer_Zusatz" text=""/>
    <f:field ref="UVEKCFG_15_1700_Land" text=""/>
    <f:field ref="UVEKCFG_15_1700_Serienbrieffeld_1" text=""/>
    <f:field ref="UVEKCFG_15_1700_Serienbrieffeld_2" text=""/>
    <f:field ref="UVEKCFG_15_1700_Serienbrieffeld_3" text=""/>
    <f:field ref="UVEKCFG_15_1700_Serienbrieffeld_4" text=""/>
    <f:field ref="UVEKCFG_15_1700_Serienbrieffeld_5" text=""/>
    <f:field ref="UVEKCFG_15_1700_Adresszeile_1" text=""/>
    <f:field ref="UVEKCFG_15_1700_Adresszeile_2" text=""/>
    <f:field ref="UVEKCFG_15_1700_Adresszeile_3" text=""/>
    <f:field ref="UVEKCFG_15_1700_Adresszeile_4" text=""/>
    <f:field ref="UVEKCFG_15_1700_Adresszeile_5" text=""/>
    <f:field ref="UVEKCFG_15_1700_Adresszeile_6" text=""/>
    <f:field ref="UVEKCFG_15_1700_Adresszeile_7" text=""/>
    <f:field ref="UVEKCFG_15_1700_Adresszeile_8" text=""/>
    <f:field ref="UVEKCFG_15_1700_Adresszeile_9" text=""/>
    <f:field ref="UVEKCFG_15_1700_Adresszeile_10" text=""/>
    <f:field ref="CCAPRECONFIG_15_1001_Abschriftsbemerkung" text="Abschriftsbemerkung"/>
    <f:field ref="CCAPRECONFIG_15_1001_Adresse" text="Adresse"/>
    <f:field ref="BAVCFG_15_1700_Adresse1_AP" text="Adresse1_AP"/>
    <f:field ref="CCAPRECONFIG_15_1001_Anrede" text="Anrede"/>
    <f:field ref="CHPRECONFIG_1_1001_Anrede" text="Anrede"/>
    <f:field ref="BAVCFG_15_1700_Anrede_Adresse" text="Anrede Adresse"/>
    <f:field ref="BAVCFG_15_1700_Anrede_Adresse_AP" text="Anrede Adresse_AP"/>
    <f:field ref="CCAPRECONFIG_15_1001_Anrede_Briefkopf" text="Anrede_Briefkopf"/>
    <f:field ref="BAVCFG_15_1700_AnredePartner_AP" text="AnredePartner_AP"/>
    <f:field ref="CCAPRECONFIG_15_1001_Berufstitel" text="Berufstitel"/>
    <f:field ref="CHPRECONFIG_1_1001_EMailAdresse" text="E-Mail Adresse"/>
    <f:field ref="BAVCFG_15_1700_EMail_AP" text="E-Mail_AP"/>
    <f:field ref="CCAPRECONFIG_15_1001_Email" text="Email"/>
    <f:field ref="CCAPRECONFIG_15_1001_Fax" text="Fax"/>
    <f:field ref="BAVCFG_15_1700_Fax_AP" text="Fax_AP"/>
    <f:field ref="BAVCFG_15_1700_Firma" text="Firma"/>
    <f:field ref="BAVCFG_15_1700_Firma_Kurz" text="Firma Kurz"/>
    <f:field ref="BAVCFG_15_1700_FirmaKurz_AP" text="Firma Kurz_AP"/>
    <f:field ref="BAVCFG_15_1700_Firma_AP" text="Firma_AP"/>
    <f:field ref="CCAPRECONFIG_15_1001_Firmenbuchnummer" text="Firmenbuchnummer"/>
    <f:field ref="CCAPRECONFIG_15_1001_Funktionsbezeichnung" text="Funktionsbezeichnung"/>
    <f:field ref="CCAPRECONFIG_15_1001_Geburtsdatum" text="Geburtsdatum"/>
    <f:field ref="CCAPRECONFIG_15_1001_Geschlecht" text="Geschlecht"/>
    <f:field ref="CCAPRECONFIG_15_1001_Geschlecht_Anrede" text="Geschlecht_Anrede"/>
    <f:field ref="CCAPRECONFIG_15_1001_Hausnummer" text="Hausnummer"/>
    <f:field ref="CCAPRECONFIG_15_1001_Kategorie" text="Kategorie"/>
    <f:field ref="CCAPRECONFIG_15_1001_Land" text="Land"/>
    <f:field ref="CCAPRECONFIG_15_1001_Nachgestellter_Titel" text="Nachgestellter_Titel"/>
    <f:field ref="CCAPRECONFIG_15_1001_Nachname" text="Nachname"/>
    <f:field ref="CHPRECONFIG_1_1001_Nachname" text="Nachname"/>
    <f:field ref="BAVCFG_15_1700_Nachname_AP" text="Nachname_AP"/>
    <f:field ref="CCAPRECONFIG_15_1001_Name_Zeile_2" text="Name_Zeile_2"/>
    <f:field ref="CCAPRECONFIG_15_1001_Name_Zeile_3" text="Name_Zeile_3"/>
    <f:field ref="CCAPRECONFIG_15_1001_Organisationskurzname" text="Organisationskurzname"/>
    <f:field ref="CCAPRECONFIG_15_1001_Organisationsname" text="Organisationsname"/>
    <f:field ref="CHPRECONFIG_1_1001_Ort" text="Ort"/>
    <f:field ref="CCAPRECONFIG_15_1001_Ort" text="Ort"/>
    <f:field ref="BAVCFG_15_1700_Ort_AP" text="Ort_AP"/>
    <f:field ref="BAVCFG_15_1700_Posfach_AP" text="Posfach_AP"/>
    <f:field ref="CCAPRECONFIG_15_1001_Postalische_Adresse" text="Postalische_Adresse"/>
    <f:field ref="CCAPRECONFIG_15_1001_Postfach" text="Postfach"/>
    <f:field ref="CCAPRECONFIG_15_1001_Postleitzahl" text="Postleitzahl"/>
    <f:field ref="CHPRECONFIG_1_1001_Postleitzahl" text="Postleitzahl"/>
    <f:field ref="BAVCFG_15_1700_Postleitzahl_AP" text="Postleitzahl_AP"/>
    <f:field ref="CCAPRECONFIG_15_1001_Rechtsform" text="Rechtsform"/>
    <f:field ref="CCAPRECONFIG_15_1001_Sozialversicherungsnummer" text="Sozialversicherungsnummer"/>
    <f:field ref="CCAPRECONFIG_15_1001_Stiege" text="Stiege"/>
    <f:field ref="CCAPRECONFIG_15_1001_Stock" text="Stock"/>
    <f:field ref="CCAPRECONFIG_15_1001_Strasse" text="Strasse"/>
    <f:field ref="CHPRECONFIG_1_1001_Strasse" text="Strasse"/>
    <f:field ref="BAVCFG_15_1700_Strasse2_AP" text="Strasse2_AP"/>
    <f:field ref="BAVCFG_15_1700_Strasse_AP" text="Strasse_AP"/>
    <f:field ref="CCAPRECONFIG_15_1001_Telefon" text="Telefon"/>
    <f:field ref="CCAPRECONFIG_15_1001_Titel" text="Titel"/>
    <f:field ref="CHPRECONFIG_1_1001_Titel" text="Titel"/>
    <f:field ref="BAVCFG_15_1700_Titel_AP" text="Titel_AP"/>
    <f:field ref="CCAPRECONFIG_15_1001_Tuer" text="Tuer"/>
    <f:field ref="CCAPRECONFIG_15_1001_Versandart" text="Versandart"/>
    <f:field ref="CHPRECONFIG_1_1001_Vorname" text="Vorname"/>
    <f:field ref="CCAPRECONFIG_15_1001_Vorname" text="Vorname"/>
    <f:field ref="BAVCFG_15_1700_Vorname_AP" text="Vorname_AP"/>
    <f:field ref="CCAPRECONFIG_15_1001_zH" text="zH"/>
    <f:field ref="CCAPRECONFIG_15_1001_Ziel" text="Ziel"/>
    <f:field ref="BAVCFG_15_1700_Zusatzzeile1_AP" text="Zusatzzeile1_AP"/>
    <f:field ref="BAVCFG_15_1700_Zusatzzeile2_AP" text="Zusatzzeile2_AP"/>
    <f:field ref="BAVCFG_15_1700_ZustellungAm" text="ZustellungAm"/>
  </f:display>
  <f:display par="" text="Serienbrief">
    <f:field ref="doc_FSCFOLIO_1_1001_FieldSubject" text="Betreff"/>
    <f:field ref="doc_FSCFOLIO_1_1001_FieldDocumentNumber" text="Dokument Nummer"/>
  </f:display>
</f:fields>
</file>

<file path=customXml/itemProps1.xml><?xml version="1.0" encoding="utf-8"?>
<ds:datastoreItem xmlns:ds="http://schemas.openxmlformats.org/officeDocument/2006/customXml" ds:itemID="{4E8A9591-F074-446B-902F-511FF79C122F}">
  <ds:schemaRefs>
    <ds:schemaRef ds:uri="http://schemas.fabasoft.com/folio/2007/field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49</vt:i4>
      </vt:variant>
    </vt:vector>
  </HeadingPairs>
  <TitlesOfParts>
    <vt:vector size="55" baseType="lpstr">
      <vt:lpstr>Winterdienst</vt:lpstr>
      <vt:lpstr>Reinigung</vt:lpstr>
      <vt:lpstr>Grünpflege</vt:lpstr>
      <vt:lpstr>BSA</vt:lpstr>
      <vt:lpstr>Technischer Dienst</vt:lpstr>
      <vt:lpstr>Daten</vt:lpstr>
      <vt:lpstr>Ausfälle_pro_100_km</vt:lpstr>
      <vt:lpstr>Bäume_pro_100_km</vt:lpstr>
      <vt:lpstr>Beanstandungen_pro_100_km</vt:lpstr>
      <vt:lpstr>Beanstandungen_pro_GE</vt:lpstr>
      <vt:lpstr>Beanstandungen_pro_Objekt</vt:lpstr>
      <vt:lpstr>Beanstandungen_pro_Platz</vt:lpstr>
      <vt:lpstr>Beanstandungen_pro_Sanitäranlage</vt:lpstr>
      <vt:lpstr>Bekämpfung_pro_GE</vt:lpstr>
      <vt:lpstr>Bestockung_pro_GE</vt:lpstr>
      <vt:lpstr>Betriebselektriker_pro_GE</vt:lpstr>
      <vt:lpstr>Betriebskonzepte_pro_GE</vt:lpstr>
      <vt:lpstr>Biodiversität_pro_GE</vt:lpstr>
      <vt:lpstr>BLZ_pro_GE</vt:lpstr>
      <vt:lpstr>Böschungsrutsche_pro_100_km</vt:lpstr>
      <vt:lpstr>BSA_pro_GE</vt:lpstr>
      <vt:lpstr>BSA!Druckbereich</vt:lpstr>
      <vt:lpstr>Grünpflege!Druckbereich</vt:lpstr>
      <vt:lpstr>Reinigung!Druckbereich</vt:lpstr>
      <vt:lpstr>'Technischer Dienst'!Druckbereich</vt:lpstr>
      <vt:lpstr>Winterdienst!Druckbereich</vt:lpstr>
      <vt:lpstr>BSA!Drucktitel</vt:lpstr>
      <vt:lpstr>Grünpflege!Drucktitel</vt:lpstr>
      <vt:lpstr>Reinigung!Drucktitel</vt:lpstr>
      <vt:lpstr>'Technischer Dienst'!Drucktitel</vt:lpstr>
      <vt:lpstr>Winterdienst!Drucktitel</vt:lpstr>
      <vt:lpstr>Eigentümer_pro_GE</vt:lpstr>
      <vt:lpstr>Einengungen_pro_100_km</vt:lpstr>
      <vt:lpstr>Elektropikettdienst_pro_GE</vt:lpstr>
      <vt:lpstr>Entsorgungen_pro_GE</vt:lpstr>
      <vt:lpstr>Ereignisse_pro_GE</vt:lpstr>
      <vt:lpstr>FABSAS_pro_GE</vt:lpstr>
      <vt:lpstr>Fluchtwege_pro_GE</vt:lpstr>
      <vt:lpstr>Gerichtsurteile_pro_GE</vt:lpstr>
      <vt:lpstr>Grünteile_pro_100_km</vt:lpstr>
      <vt:lpstr>IT_Sicherheitskonzept</vt:lpstr>
      <vt:lpstr>Kapazität_pro_Sammler</vt:lpstr>
      <vt:lpstr>Pro_Tunnel</vt:lpstr>
      <vt:lpstr>Reflexe_pro_GE</vt:lpstr>
      <vt:lpstr>Rückstau_pro_100_km</vt:lpstr>
      <vt:lpstr>Rückstau_pro_Anlage</vt:lpstr>
      <vt:lpstr>Schäden_pro_100_km</vt:lpstr>
      <vt:lpstr>Signale_pro_100_km</vt:lpstr>
      <vt:lpstr>Sperrungen_pro_10_km</vt:lpstr>
      <vt:lpstr>Überschreitungen_pro_100_km</vt:lpstr>
      <vt:lpstr>Überschreitungen_pro_GE_1</vt:lpstr>
      <vt:lpstr>Überschreitungen_pro_GE_2</vt:lpstr>
      <vt:lpstr>Überschreitungen_pro_GE_3</vt:lpstr>
      <vt:lpstr>Wasserrückstau_pro_100_km</vt:lpstr>
      <vt:lpstr>Wasserrückstaus_pro_100_km</vt:lpstr>
    </vt:vector>
  </TitlesOfParts>
  <Company>F. Preisig AG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ASTRA, NFA TP 4</dc:title>
  <dc:subject>FHB, Winterdienst, Standard</dc:subject>
  <dc:creator>Waser Jörg ASTRA</dc:creator>
  <cp:lastModifiedBy>Aeschlimann Beat ASTRA</cp:lastModifiedBy>
  <cp:lastPrinted>2024-05-16T08:29:55Z</cp:lastPrinted>
  <dcterms:created xsi:type="dcterms:W3CDTF">1996-10-17T05:27:31Z</dcterms:created>
  <dcterms:modified xsi:type="dcterms:W3CDTF">2024-05-16T08:30:10Z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SC#COOSYSTEM@1.1:Container">
    <vt:lpwstr>COO.2045.100.2.9540246</vt:lpwstr>
  </property>
  <property fmtid="{D5CDD505-2E9C-101B-9397-08002B2CF9AE}" pid="3" name="FSC#COOELAK@1.1001:Subject">
    <vt:lpwstr/>
  </property>
  <property fmtid="{D5CDD505-2E9C-101B-9397-08002B2CF9AE}" pid="4" name="FSC#COOELAK@1.1001:FileReference">
    <vt:lpwstr>361.6-00012</vt:lpwstr>
  </property>
  <property fmtid="{D5CDD505-2E9C-101B-9397-08002B2CF9AE}" pid="5" name="FSC#COOELAK@1.1001:FileRefYear">
    <vt:lpwstr>2019</vt:lpwstr>
  </property>
  <property fmtid="{D5CDD505-2E9C-101B-9397-08002B2CF9AE}" pid="6" name="FSC#COOELAK@1.1001:FileRefOrdinal">
    <vt:lpwstr>12</vt:lpwstr>
  </property>
  <property fmtid="{D5CDD505-2E9C-101B-9397-08002B2CF9AE}" pid="7" name="FSC#COOELAK@1.1001:FileRefOU">
    <vt:lpwstr>B</vt:lpwstr>
  </property>
  <property fmtid="{D5CDD505-2E9C-101B-9397-08002B2CF9AE}" pid="8" name="FSC#COOELAK@1.1001:Organization">
    <vt:lpwstr/>
  </property>
  <property fmtid="{D5CDD505-2E9C-101B-9397-08002B2CF9AE}" pid="9" name="FSC#COOELAK@1.1001:Owner">
    <vt:lpwstr>Aeschlimann Beat, Bern</vt:lpwstr>
  </property>
  <property fmtid="{D5CDD505-2E9C-101B-9397-08002B2CF9AE}" pid="10" name="FSC#COOELAK@1.1001:OwnerExtension">
    <vt:lpwstr>+41 58 465 17 83</vt:lpwstr>
  </property>
  <property fmtid="{D5CDD505-2E9C-101B-9397-08002B2CF9AE}" pid="11" name="FSC#COOELAK@1.1001:OwnerFaxExtension">
    <vt:lpwstr>+41 58 463 23 03</vt:lpwstr>
  </property>
  <property fmtid="{D5CDD505-2E9C-101B-9397-08002B2CF9AE}" pid="12" name="FSC#COOELAK@1.1001:DispatchedBy">
    <vt:lpwstr/>
  </property>
  <property fmtid="{D5CDD505-2E9C-101B-9397-08002B2CF9AE}" pid="13" name="FSC#COOELAK@1.1001:DispatchedAt">
    <vt:lpwstr/>
  </property>
  <property fmtid="{D5CDD505-2E9C-101B-9397-08002B2CF9AE}" pid="14" name="FSC#COOELAK@1.1001:ApprovedBy">
    <vt:lpwstr/>
  </property>
  <property fmtid="{D5CDD505-2E9C-101B-9397-08002B2CF9AE}" pid="15" name="FSC#COOELAK@1.1001:ApprovedAt">
    <vt:lpwstr/>
  </property>
  <property fmtid="{D5CDD505-2E9C-101B-9397-08002B2CF9AE}" pid="16" name="FSC#COOELAK@1.1001:Department">
    <vt:lpwstr>Betrieb (ASTRA)</vt:lpwstr>
  </property>
  <property fmtid="{D5CDD505-2E9C-101B-9397-08002B2CF9AE}" pid="17" name="FSC#COOELAK@1.1001:CreatedAt">
    <vt:lpwstr>08.08.2018</vt:lpwstr>
  </property>
  <property fmtid="{D5CDD505-2E9C-101B-9397-08002B2CF9AE}" pid="18" name="FSC#COOELAK@1.1001:OU">
    <vt:lpwstr>Betrieb (ASTRA)</vt:lpwstr>
  </property>
  <property fmtid="{D5CDD505-2E9C-101B-9397-08002B2CF9AE}" pid="19" name="FSC#COOELAK@1.1001:Priority">
    <vt:lpwstr> ()</vt:lpwstr>
  </property>
  <property fmtid="{D5CDD505-2E9C-101B-9397-08002B2CF9AE}" pid="20" name="FSC#COOELAK@1.1001:ObjBarCode">
    <vt:lpwstr>*COO.2045.100.2.9540246*</vt:lpwstr>
  </property>
  <property fmtid="{D5CDD505-2E9C-101B-9397-08002B2CF9AE}" pid="21" name="FSC#COOELAK@1.1001:RefBarCode">
    <vt:lpwstr>*COO.2045.100.2.9540245*</vt:lpwstr>
  </property>
  <property fmtid="{D5CDD505-2E9C-101B-9397-08002B2CF9AE}" pid="22" name="FSC#COOELAK@1.1001:FileRefBarCode">
    <vt:lpwstr>*361.6-00012*</vt:lpwstr>
  </property>
  <property fmtid="{D5CDD505-2E9C-101B-9397-08002B2CF9AE}" pid="23" name="FSC#COOELAK@1.1001:ExternalRef">
    <vt:lpwstr/>
  </property>
  <property fmtid="{D5CDD505-2E9C-101B-9397-08002B2CF9AE}" pid="24" name="FSC#COOELAK@1.1001:IncomingNumber">
    <vt:lpwstr/>
  </property>
  <property fmtid="{D5CDD505-2E9C-101B-9397-08002B2CF9AE}" pid="25" name="FSC#COOELAK@1.1001:IncomingSubject">
    <vt:lpwstr/>
  </property>
  <property fmtid="{D5CDD505-2E9C-101B-9397-08002B2CF9AE}" pid="26" name="FSC#COOELAK@1.1001:ProcessResponsible">
    <vt:lpwstr/>
  </property>
  <property fmtid="{D5CDD505-2E9C-101B-9397-08002B2CF9AE}" pid="27" name="FSC#COOELAK@1.1001:ProcessResponsiblePhone">
    <vt:lpwstr/>
  </property>
  <property fmtid="{D5CDD505-2E9C-101B-9397-08002B2CF9AE}" pid="28" name="FSC#COOELAK@1.1001:ProcessResponsibleMail">
    <vt:lpwstr/>
  </property>
  <property fmtid="{D5CDD505-2E9C-101B-9397-08002B2CF9AE}" pid="29" name="FSC#COOELAK@1.1001:ProcessResponsibleFax">
    <vt:lpwstr/>
  </property>
  <property fmtid="{D5CDD505-2E9C-101B-9397-08002B2CF9AE}" pid="30" name="FSC#COOELAK@1.1001:ApproverFirstName">
    <vt:lpwstr/>
  </property>
  <property fmtid="{D5CDD505-2E9C-101B-9397-08002B2CF9AE}" pid="31" name="FSC#COOELAK@1.1001:ApproverSurName">
    <vt:lpwstr/>
  </property>
  <property fmtid="{D5CDD505-2E9C-101B-9397-08002B2CF9AE}" pid="32" name="FSC#COOELAK@1.1001:ApproverTitle">
    <vt:lpwstr/>
  </property>
  <property fmtid="{D5CDD505-2E9C-101B-9397-08002B2CF9AE}" pid="33" name="FSC#COOELAK@1.1001:ExternalDate">
    <vt:lpwstr/>
  </property>
  <property fmtid="{D5CDD505-2E9C-101B-9397-08002B2CF9AE}" pid="34" name="FSC#COOELAK@1.1001:SettlementApprovedAt">
    <vt:lpwstr/>
  </property>
  <property fmtid="{D5CDD505-2E9C-101B-9397-08002B2CF9AE}" pid="35" name="FSC#COOELAK@1.1001:BaseNumber">
    <vt:lpwstr>361.6</vt:lpwstr>
  </property>
  <property fmtid="{D5CDD505-2E9C-101B-9397-08002B2CF9AE}" pid="36" name="FSC#ELAKGOV@1.1001:PersonalSubjGender">
    <vt:lpwstr/>
  </property>
  <property fmtid="{D5CDD505-2E9C-101B-9397-08002B2CF9AE}" pid="37" name="FSC#ELAKGOV@1.1001:PersonalSubjFirstName">
    <vt:lpwstr/>
  </property>
  <property fmtid="{D5CDD505-2E9C-101B-9397-08002B2CF9AE}" pid="38" name="FSC#ELAKGOV@1.1001:PersonalSubjSurName">
    <vt:lpwstr/>
  </property>
  <property fmtid="{D5CDD505-2E9C-101B-9397-08002B2CF9AE}" pid="39" name="FSC#ELAKGOV@1.1001:PersonalSubjSalutation">
    <vt:lpwstr/>
  </property>
  <property fmtid="{D5CDD505-2E9C-101B-9397-08002B2CF9AE}" pid="40" name="FSC#ELAKGOV@1.1001:PersonalSubjAddress">
    <vt:lpwstr/>
  </property>
  <property fmtid="{D5CDD505-2E9C-101B-9397-08002B2CF9AE}" pid="41" name="FSC#ASTRACFG@15.1700:Abs_Fachbereich">
    <vt:lpwstr>Betrieblicher Unterhalt</vt:lpwstr>
  </property>
  <property fmtid="{D5CDD505-2E9C-101B-9397-08002B2CF9AE}" pid="42" name="FSC#ASTRACFG@15.1700:Abs_Fachbereichsfunktion">
    <vt:lpwstr>Fachspezialist</vt:lpwstr>
  </property>
  <property fmtid="{D5CDD505-2E9C-101B-9397-08002B2CF9AE}" pid="43" name="FSC#ASTRACFG@15.1700:Absender_Fusszeilen">
    <vt:lpwstr>Bundesamt für Strassen ASTRA_x000d_
Beat Aeschlimann_x000d_
Postadresse: 3003 Bern_x000d_
Mühlestrasse 2, 3063 Ittigen_x000d_
Tel. +41 58 465 17 83, Fax +41 58 463 23 03_x000d_
beat.aeschlimann@astra.admin.ch_x000d_
www.astra.admin.ch</vt:lpwstr>
  </property>
  <property fmtid="{D5CDD505-2E9C-101B-9397-08002B2CF9AE}" pid="44" name="FSC#ASTRACFG@15.1700:Abteilung">
    <vt:lpwstr/>
  </property>
  <property fmtid="{D5CDD505-2E9C-101B-9397-08002B2CF9AE}" pid="45" name="FSC#ASTRACFG@15.1700:Bereich">
    <vt:lpwstr/>
  </property>
  <property fmtid="{D5CDD505-2E9C-101B-9397-08002B2CF9AE}" pid="46" name="FSC#ASTRACFG@15.1700:Fachbereich">
    <vt:lpwstr/>
  </property>
  <property fmtid="{D5CDD505-2E9C-101B-9397-08002B2CF9AE}" pid="47" name="FSC#ASTRACFG@15.1700:FilialeOrt">
    <vt:lpwstr>Bern</vt:lpwstr>
  </property>
  <property fmtid="{D5CDD505-2E9C-101B-9397-08002B2CF9AE}" pid="48" name="FSC#ASTRACFG@15.1700:Funktion">
    <vt:lpwstr/>
  </property>
  <property fmtid="{D5CDD505-2E9C-101B-9397-08002B2CF9AE}" pid="49" name="FSC#ASTRACFG@15.1700:Postadresse">
    <vt:lpwstr>3003 Bern</vt:lpwstr>
  </property>
  <property fmtid="{D5CDD505-2E9C-101B-9397-08002B2CF9AE}" pid="50" name="FSC#ASTRACFG@15.1700:Standortadresse">
    <vt:lpwstr>Mühlestrasse 2, 3063 Ittigen</vt:lpwstr>
  </property>
  <property fmtid="{D5CDD505-2E9C-101B-9397-08002B2CF9AE}" pid="51" name="FSC#UVEKCFG@15.1700:Function">
    <vt:lpwstr>Fachspezialist Kontrolle Betrieb</vt:lpwstr>
  </property>
  <property fmtid="{D5CDD505-2E9C-101B-9397-08002B2CF9AE}" pid="52" name="FSC#UVEKCFG@15.1700:FileRespOrg">
    <vt:lpwstr>Betrieb</vt:lpwstr>
  </property>
  <property fmtid="{D5CDD505-2E9C-101B-9397-08002B2CF9AE}" pid="53" name="FSC#UVEKCFG@15.1700:DefaultGroupFileResponsible">
    <vt:lpwstr>Betrieb</vt:lpwstr>
  </property>
  <property fmtid="{D5CDD505-2E9C-101B-9397-08002B2CF9AE}" pid="54" name="FSC#UVEKCFG@15.1700:FileRespFunction">
    <vt:lpwstr>Fachspezialist Kontrolle Betrieb</vt:lpwstr>
  </property>
  <property fmtid="{D5CDD505-2E9C-101B-9397-08002B2CF9AE}" pid="55" name="FSC#UVEKCFG@15.1700:AssignedClassification">
    <vt:lpwstr/>
  </property>
  <property fmtid="{D5CDD505-2E9C-101B-9397-08002B2CF9AE}" pid="56" name="FSC#UVEKCFG@15.1700:AssignedClassificationCode">
    <vt:lpwstr>COO.1.1001.1.137854</vt:lpwstr>
  </property>
  <property fmtid="{D5CDD505-2E9C-101B-9397-08002B2CF9AE}" pid="57" name="FSC#UVEKCFG@15.1700:FileResponsible">
    <vt:lpwstr>Beat Aeschlimann</vt:lpwstr>
  </property>
  <property fmtid="{D5CDD505-2E9C-101B-9397-08002B2CF9AE}" pid="58" name="FSC#UVEKCFG@15.1700:FileResponsibleTel">
    <vt:lpwstr>+41 58 465 17 83</vt:lpwstr>
  </property>
  <property fmtid="{D5CDD505-2E9C-101B-9397-08002B2CF9AE}" pid="59" name="FSC#UVEKCFG@15.1700:FileResponsibleEmail">
    <vt:lpwstr>beat.aeschlimann@astra.admin.ch</vt:lpwstr>
  </property>
  <property fmtid="{D5CDD505-2E9C-101B-9397-08002B2CF9AE}" pid="60" name="FSC#UVEKCFG@15.1700:FileResponsibleFax">
    <vt:lpwstr>+41 58 463 23 03</vt:lpwstr>
  </property>
  <property fmtid="{D5CDD505-2E9C-101B-9397-08002B2CF9AE}" pid="61" name="FSC#UVEKCFG@15.1700:FileResponsibleAddress">
    <vt:lpwstr>Mühlestrasse 2, 3003 Bern</vt:lpwstr>
  </property>
  <property fmtid="{D5CDD505-2E9C-101B-9397-08002B2CF9AE}" pid="62" name="FSC#UVEKCFG@15.1700:FileResponsibleStreet">
    <vt:lpwstr>Mühlestrasse 2</vt:lpwstr>
  </property>
  <property fmtid="{D5CDD505-2E9C-101B-9397-08002B2CF9AE}" pid="63" name="FSC#UVEKCFG@15.1700:FileResponsiblezipcode">
    <vt:lpwstr>3003</vt:lpwstr>
  </property>
  <property fmtid="{D5CDD505-2E9C-101B-9397-08002B2CF9AE}" pid="64" name="FSC#UVEKCFG@15.1700:FileResponsiblecity">
    <vt:lpwstr>Bern</vt:lpwstr>
  </property>
  <property fmtid="{D5CDD505-2E9C-101B-9397-08002B2CF9AE}" pid="65" name="FSC#UVEKCFG@15.1700:FileResponsibleAbbreviation">
    <vt:lpwstr>Aes</vt:lpwstr>
  </property>
  <property fmtid="{D5CDD505-2E9C-101B-9397-08002B2CF9AE}" pid="66" name="FSC#UVEKCFG@15.1700:FileRespOrgHome">
    <vt:lpwstr/>
  </property>
  <property fmtid="{D5CDD505-2E9C-101B-9397-08002B2CF9AE}" pid="67" name="FSC#UVEKCFG@15.1700:CurrUserAbbreviation">
    <vt:lpwstr>Aes</vt:lpwstr>
  </property>
  <property fmtid="{D5CDD505-2E9C-101B-9397-08002B2CF9AE}" pid="68" name="FSC#UVEKCFG@15.1700:CategoryReference">
    <vt:lpwstr>361.6</vt:lpwstr>
  </property>
  <property fmtid="{D5CDD505-2E9C-101B-9397-08002B2CF9AE}" pid="69" name="FSC#UVEKCFG@15.1700:cooAddress">
    <vt:lpwstr>COO.2045.100.2.9540246</vt:lpwstr>
  </property>
  <property fmtid="{D5CDD505-2E9C-101B-9397-08002B2CF9AE}" pid="70" name="FSC#UVEKCFG@15.1700:sleeveFileReference">
    <vt:lpwstr/>
  </property>
  <property fmtid="{D5CDD505-2E9C-101B-9397-08002B2CF9AE}" pid="71" name="FSC#UVEKCFG@15.1700:BureauName">
    <vt:lpwstr>Bundesamt für Strassen</vt:lpwstr>
  </property>
  <property fmtid="{D5CDD505-2E9C-101B-9397-08002B2CF9AE}" pid="72" name="FSC#UVEKCFG@15.1700:BureauShortName">
    <vt:lpwstr>ASTRA</vt:lpwstr>
  </property>
  <property fmtid="{D5CDD505-2E9C-101B-9397-08002B2CF9AE}" pid="73" name="FSC#UVEKCFG@15.1700:BureauWebsite">
    <vt:lpwstr>www.astra.admin.ch</vt:lpwstr>
  </property>
  <property fmtid="{D5CDD505-2E9C-101B-9397-08002B2CF9AE}" pid="74" name="FSC#UVEKCFG@15.1700:SubFileTitle">
    <vt:lpwstr>K1 Tabellen Bewertung Standards Teilprodukte Semesterbericht</vt:lpwstr>
  </property>
  <property fmtid="{D5CDD505-2E9C-101B-9397-08002B2CF9AE}" pid="75" name="FSC#UVEKCFG@15.1700:ForeignNumber">
    <vt:lpwstr/>
  </property>
  <property fmtid="{D5CDD505-2E9C-101B-9397-08002B2CF9AE}" pid="76" name="FSC#UVEKCFG@15.1700:Amtstitel">
    <vt:lpwstr/>
  </property>
  <property fmtid="{D5CDD505-2E9C-101B-9397-08002B2CF9AE}" pid="77" name="FSC#UVEKCFG@15.1700:ZusendungAm">
    <vt:lpwstr/>
  </property>
  <property fmtid="{D5CDD505-2E9C-101B-9397-08002B2CF9AE}" pid="78" name="FSC#UVEKCFG@15.1700:SignerLeft">
    <vt:lpwstr/>
  </property>
  <property fmtid="{D5CDD505-2E9C-101B-9397-08002B2CF9AE}" pid="79" name="FSC#UVEKCFG@15.1700:SignerRight">
    <vt:lpwstr/>
  </property>
  <property fmtid="{D5CDD505-2E9C-101B-9397-08002B2CF9AE}" pid="80" name="FSC#UVEKCFG@15.1700:SignerLeftJobTitle">
    <vt:lpwstr/>
  </property>
  <property fmtid="{D5CDD505-2E9C-101B-9397-08002B2CF9AE}" pid="81" name="FSC#UVEKCFG@15.1700:SignerRightJobTitle">
    <vt:lpwstr/>
  </property>
  <property fmtid="{D5CDD505-2E9C-101B-9397-08002B2CF9AE}" pid="82" name="FSC#UVEKCFG@15.1700:SignerLeftFunction">
    <vt:lpwstr/>
  </property>
  <property fmtid="{D5CDD505-2E9C-101B-9397-08002B2CF9AE}" pid="83" name="FSC#UVEKCFG@15.1700:SignerRightFunction">
    <vt:lpwstr/>
  </property>
  <property fmtid="{D5CDD505-2E9C-101B-9397-08002B2CF9AE}" pid="84" name="FSC#UVEKCFG@15.1700:SignerLeftUserRoleGroup">
    <vt:lpwstr/>
  </property>
  <property fmtid="{D5CDD505-2E9C-101B-9397-08002B2CF9AE}" pid="85" name="FSC#UVEKCFG@15.1700:SignerRightUserRoleGroup">
    <vt:lpwstr/>
  </property>
  <property fmtid="{D5CDD505-2E9C-101B-9397-08002B2CF9AE}" pid="86" name="FSC#UVEKCFG@15.1700:DocumentNumber">
    <vt:lpwstr>R323-0789</vt:lpwstr>
  </property>
  <property fmtid="{D5CDD505-2E9C-101B-9397-08002B2CF9AE}" pid="87" name="FSC#UVEKCFG@15.1700:AssignmentNumber">
    <vt:lpwstr/>
  </property>
  <property fmtid="{D5CDD505-2E9C-101B-9397-08002B2CF9AE}" pid="88" name="FSC#UVEKCFG@15.1700:EM_Personal">
    <vt:lpwstr/>
  </property>
  <property fmtid="{D5CDD505-2E9C-101B-9397-08002B2CF9AE}" pid="89" name="FSC#UVEKCFG@15.1700:EM_Geschlecht">
    <vt:lpwstr/>
  </property>
  <property fmtid="{D5CDD505-2E9C-101B-9397-08002B2CF9AE}" pid="90" name="FSC#UVEKCFG@15.1700:EM_GebDatum">
    <vt:lpwstr/>
  </property>
  <property fmtid="{D5CDD505-2E9C-101B-9397-08002B2CF9AE}" pid="91" name="FSC#UVEKCFG@15.1700:EM_Funktion">
    <vt:lpwstr/>
  </property>
  <property fmtid="{D5CDD505-2E9C-101B-9397-08002B2CF9AE}" pid="92" name="FSC#UVEKCFG@15.1700:EM_Beruf">
    <vt:lpwstr/>
  </property>
  <property fmtid="{D5CDD505-2E9C-101B-9397-08002B2CF9AE}" pid="93" name="FSC#UVEKCFG@15.1700:EM_SVNR">
    <vt:lpwstr/>
  </property>
  <property fmtid="{D5CDD505-2E9C-101B-9397-08002B2CF9AE}" pid="94" name="FSC#UVEKCFG@15.1700:EM_Familienstand">
    <vt:lpwstr/>
  </property>
  <property fmtid="{D5CDD505-2E9C-101B-9397-08002B2CF9AE}" pid="95" name="FSC#UVEKCFG@15.1700:EM_Muttersprache">
    <vt:lpwstr/>
  </property>
  <property fmtid="{D5CDD505-2E9C-101B-9397-08002B2CF9AE}" pid="96" name="FSC#UVEKCFG@15.1700:EM_Geboren_in">
    <vt:lpwstr/>
  </property>
  <property fmtid="{D5CDD505-2E9C-101B-9397-08002B2CF9AE}" pid="97" name="FSC#UVEKCFG@15.1700:EM_Briefanrede">
    <vt:lpwstr/>
  </property>
  <property fmtid="{D5CDD505-2E9C-101B-9397-08002B2CF9AE}" pid="98" name="FSC#UVEKCFG@15.1700:EM_Kommunikationssprache">
    <vt:lpwstr/>
  </property>
  <property fmtid="{D5CDD505-2E9C-101B-9397-08002B2CF9AE}" pid="99" name="FSC#UVEKCFG@15.1700:EM_Webseite">
    <vt:lpwstr/>
  </property>
  <property fmtid="{D5CDD505-2E9C-101B-9397-08002B2CF9AE}" pid="100" name="FSC#UVEKCFG@15.1700:EM_TelNr_Business">
    <vt:lpwstr/>
  </property>
  <property fmtid="{D5CDD505-2E9C-101B-9397-08002B2CF9AE}" pid="101" name="FSC#UVEKCFG@15.1700:EM_TelNr_Private">
    <vt:lpwstr/>
  </property>
  <property fmtid="{D5CDD505-2E9C-101B-9397-08002B2CF9AE}" pid="102" name="FSC#UVEKCFG@15.1700:EM_TelNr_Mobile">
    <vt:lpwstr/>
  </property>
  <property fmtid="{D5CDD505-2E9C-101B-9397-08002B2CF9AE}" pid="103" name="FSC#UVEKCFG@15.1700:EM_TelNr_Other">
    <vt:lpwstr/>
  </property>
  <property fmtid="{D5CDD505-2E9C-101B-9397-08002B2CF9AE}" pid="104" name="FSC#UVEKCFG@15.1700:EM_TelNr_Fax">
    <vt:lpwstr/>
  </property>
  <property fmtid="{D5CDD505-2E9C-101B-9397-08002B2CF9AE}" pid="105" name="FSC#UVEKCFG@15.1700:EM_EMail1">
    <vt:lpwstr/>
  </property>
  <property fmtid="{D5CDD505-2E9C-101B-9397-08002B2CF9AE}" pid="106" name="FSC#UVEKCFG@15.1700:EM_EMail2">
    <vt:lpwstr/>
  </property>
  <property fmtid="{D5CDD505-2E9C-101B-9397-08002B2CF9AE}" pid="107" name="FSC#UVEKCFG@15.1700:EM_EMail3">
    <vt:lpwstr/>
  </property>
  <property fmtid="{D5CDD505-2E9C-101B-9397-08002B2CF9AE}" pid="108" name="FSC#UVEKCFG@15.1700:EM_Name">
    <vt:lpwstr/>
  </property>
  <property fmtid="{D5CDD505-2E9C-101B-9397-08002B2CF9AE}" pid="109" name="FSC#UVEKCFG@15.1700:EM_UID">
    <vt:lpwstr/>
  </property>
  <property fmtid="{D5CDD505-2E9C-101B-9397-08002B2CF9AE}" pid="110" name="FSC#UVEKCFG@15.1700:EM_Rechtsform">
    <vt:lpwstr/>
  </property>
  <property fmtid="{D5CDD505-2E9C-101B-9397-08002B2CF9AE}" pid="111" name="FSC#UVEKCFG@15.1700:EM_Klassifizierung">
    <vt:lpwstr/>
  </property>
  <property fmtid="{D5CDD505-2E9C-101B-9397-08002B2CF9AE}" pid="112" name="FSC#UVEKCFG@15.1700:EM_Gruendungsjahr">
    <vt:lpwstr/>
  </property>
  <property fmtid="{D5CDD505-2E9C-101B-9397-08002B2CF9AE}" pid="113" name="FSC#UVEKCFG@15.1700:EM_Versandart">
    <vt:lpwstr>B-Post</vt:lpwstr>
  </property>
  <property fmtid="{D5CDD505-2E9C-101B-9397-08002B2CF9AE}" pid="114" name="FSC#UVEKCFG@15.1700:EM_Versandvermek">
    <vt:lpwstr/>
  </property>
  <property fmtid="{D5CDD505-2E9C-101B-9397-08002B2CF9AE}" pid="115" name="FSC#UVEKCFG@15.1700:EM_Anrede">
    <vt:lpwstr/>
  </property>
  <property fmtid="{D5CDD505-2E9C-101B-9397-08002B2CF9AE}" pid="116" name="FSC#UVEKCFG@15.1700:EM_Titel">
    <vt:lpwstr/>
  </property>
  <property fmtid="{D5CDD505-2E9C-101B-9397-08002B2CF9AE}" pid="117" name="FSC#UVEKCFG@15.1700:EM_Nachgestellter_Titel">
    <vt:lpwstr/>
  </property>
  <property fmtid="{D5CDD505-2E9C-101B-9397-08002B2CF9AE}" pid="118" name="FSC#UVEKCFG@15.1700:EM_Vorname">
    <vt:lpwstr/>
  </property>
  <property fmtid="{D5CDD505-2E9C-101B-9397-08002B2CF9AE}" pid="119" name="FSC#UVEKCFG@15.1700:EM_Nachname">
    <vt:lpwstr/>
  </property>
  <property fmtid="{D5CDD505-2E9C-101B-9397-08002B2CF9AE}" pid="120" name="FSC#UVEKCFG@15.1700:EM_Kurzbezeichnung">
    <vt:lpwstr/>
  </property>
  <property fmtid="{D5CDD505-2E9C-101B-9397-08002B2CF9AE}" pid="121" name="FSC#UVEKCFG@15.1700:EM_Organisations_Zeile_1">
    <vt:lpwstr/>
  </property>
  <property fmtid="{D5CDD505-2E9C-101B-9397-08002B2CF9AE}" pid="122" name="FSC#UVEKCFG@15.1700:EM_Organisations_Zeile_2">
    <vt:lpwstr/>
  </property>
  <property fmtid="{D5CDD505-2E9C-101B-9397-08002B2CF9AE}" pid="123" name="FSC#UVEKCFG@15.1700:EM_Organisations_Zeile_3">
    <vt:lpwstr/>
  </property>
  <property fmtid="{D5CDD505-2E9C-101B-9397-08002B2CF9AE}" pid="124" name="FSC#UVEKCFG@15.1700:EM_Strasse">
    <vt:lpwstr/>
  </property>
  <property fmtid="{D5CDD505-2E9C-101B-9397-08002B2CF9AE}" pid="125" name="FSC#UVEKCFG@15.1700:EM_Hausnummer">
    <vt:lpwstr/>
  </property>
  <property fmtid="{D5CDD505-2E9C-101B-9397-08002B2CF9AE}" pid="126" name="FSC#UVEKCFG@15.1700:EM_Strasse2">
    <vt:lpwstr/>
  </property>
  <property fmtid="{D5CDD505-2E9C-101B-9397-08002B2CF9AE}" pid="127" name="FSC#UVEKCFG@15.1700:EM_Hausnummer_Zusatz">
    <vt:lpwstr/>
  </property>
  <property fmtid="{D5CDD505-2E9C-101B-9397-08002B2CF9AE}" pid="128" name="FSC#UVEKCFG@15.1700:EM_Postfach">
    <vt:lpwstr/>
  </property>
  <property fmtid="{D5CDD505-2E9C-101B-9397-08002B2CF9AE}" pid="129" name="FSC#UVEKCFG@15.1700:EM_PLZ">
    <vt:lpwstr/>
  </property>
  <property fmtid="{D5CDD505-2E9C-101B-9397-08002B2CF9AE}" pid="130" name="FSC#UVEKCFG@15.1700:EM_Ort">
    <vt:lpwstr/>
  </property>
  <property fmtid="{D5CDD505-2E9C-101B-9397-08002B2CF9AE}" pid="131" name="FSC#UVEKCFG@15.1700:EM_Land">
    <vt:lpwstr/>
  </property>
  <property fmtid="{D5CDD505-2E9C-101B-9397-08002B2CF9AE}" pid="132" name="FSC#UVEKCFG@15.1700:EM_E_Mail_Adresse">
    <vt:lpwstr/>
  </property>
  <property fmtid="{D5CDD505-2E9C-101B-9397-08002B2CF9AE}" pid="133" name="FSC#UVEKCFG@15.1700:EM_Funktionsbezeichnung">
    <vt:lpwstr/>
  </property>
  <property fmtid="{D5CDD505-2E9C-101B-9397-08002B2CF9AE}" pid="134" name="FSC#UVEKCFG@15.1700:EM_Serienbrieffeld_1">
    <vt:lpwstr/>
  </property>
  <property fmtid="{D5CDD505-2E9C-101B-9397-08002B2CF9AE}" pid="135" name="FSC#UVEKCFG@15.1700:EM_Serienbrieffeld_2">
    <vt:lpwstr/>
  </property>
  <property fmtid="{D5CDD505-2E9C-101B-9397-08002B2CF9AE}" pid="136" name="FSC#UVEKCFG@15.1700:EM_Serienbrieffeld_3">
    <vt:lpwstr/>
  </property>
  <property fmtid="{D5CDD505-2E9C-101B-9397-08002B2CF9AE}" pid="137" name="FSC#UVEKCFG@15.1700:EM_Serienbrieffeld_4">
    <vt:lpwstr/>
  </property>
  <property fmtid="{D5CDD505-2E9C-101B-9397-08002B2CF9AE}" pid="138" name="FSC#UVEKCFG@15.1700:EM_Serienbrieffeld_5">
    <vt:lpwstr/>
  </property>
  <property fmtid="{D5CDD505-2E9C-101B-9397-08002B2CF9AE}" pid="139" name="FSC#UVEKCFG@15.1700:EM_Address">
    <vt:lpwstr/>
  </property>
  <property fmtid="{D5CDD505-2E9C-101B-9397-08002B2CF9AE}" pid="140" name="FSC#UVEKCFG@15.1700:Abs_Nachname">
    <vt:lpwstr>Aeschlimann</vt:lpwstr>
  </property>
  <property fmtid="{D5CDD505-2E9C-101B-9397-08002B2CF9AE}" pid="141" name="FSC#UVEKCFG@15.1700:Abs_Vorname">
    <vt:lpwstr>Beat</vt:lpwstr>
  </property>
  <property fmtid="{D5CDD505-2E9C-101B-9397-08002B2CF9AE}" pid="142" name="FSC#UVEKCFG@15.1700:Abs_Zeichen">
    <vt:lpwstr>Aes</vt:lpwstr>
  </property>
  <property fmtid="{D5CDD505-2E9C-101B-9397-08002B2CF9AE}" pid="143" name="FSC#UVEKCFG@15.1700:Anrede">
    <vt:lpwstr/>
  </property>
  <property fmtid="{D5CDD505-2E9C-101B-9397-08002B2CF9AE}" pid="144" name="FSC#UVEKCFG@15.1700:EM_Versandartspez">
    <vt:lpwstr/>
  </property>
  <property fmtid="{D5CDD505-2E9C-101B-9397-08002B2CF9AE}" pid="145" name="FSC#UVEKCFG@15.1700:Briefdatum">
    <vt:lpwstr>07.05.2019</vt:lpwstr>
  </property>
  <property fmtid="{D5CDD505-2E9C-101B-9397-08002B2CF9AE}" pid="146" name="FSC#UVEKCFG@15.1700:Empf_Zeichen">
    <vt:lpwstr/>
  </property>
  <property fmtid="{D5CDD505-2E9C-101B-9397-08002B2CF9AE}" pid="147" name="FSC#UVEKCFG@15.1700:FilialePLZ">
    <vt:lpwstr>3003</vt:lpwstr>
  </property>
  <property fmtid="{D5CDD505-2E9C-101B-9397-08002B2CF9AE}" pid="148" name="FSC#UVEKCFG@15.1700:Gegenstand">
    <vt:lpwstr>BETREFF</vt:lpwstr>
  </property>
  <property fmtid="{D5CDD505-2E9C-101B-9397-08002B2CF9AE}" pid="149" name="FSC#UVEKCFG@15.1700:Nummer">
    <vt:lpwstr>R323-0789</vt:lpwstr>
  </property>
  <property fmtid="{D5CDD505-2E9C-101B-9397-08002B2CF9AE}" pid="150" name="FSC#UVEKCFG@15.1700:Unterschrift_Nachname">
    <vt:lpwstr/>
  </property>
  <property fmtid="{D5CDD505-2E9C-101B-9397-08002B2CF9AE}" pid="151" name="FSC#UVEKCFG@15.1700:Unterschrift_Vorname">
    <vt:lpwstr/>
  </property>
  <property fmtid="{D5CDD505-2E9C-101B-9397-08002B2CF9AE}" pid="152" name="FSC#COOELAK@1.1001:CurrentUserRolePos">
    <vt:lpwstr>Sachbearbeiter/in</vt:lpwstr>
  </property>
  <property fmtid="{D5CDD505-2E9C-101B-9397-08002B2CF9AE}" pid="153" name="FSC#COOELAK@1.1001:CurrentUserEmail">
    <vt:lpwstr>beat.aeschlimann@astra.admin.ch</vt:lpwstr>
  </property>
  <property fmtid="{D5CDD505-2E9C-101B-9397-08002B2CF9AE}" pid="154" name="FSC#ATSTATECFG@1.1001:Office">
    <vt:lpwstr/>
  </property>
  <property fmtid="{D5CDD505-2E9C-101B-9397-08002B2CF9AE}" pid="155" name="FSC#ATSTATECFG@1.1001:Agent">
    <vt:lpwstr>Beat Aeschlimann</vt:lpwstr>
  </property>
  <property fmtid="{D5CDD505-2E9C-101B-9397-08002B2CF9AE}" pid="156" name="FSC#ATSTATECFG@1.1001:AgentPhone">
    <vt:lpwstr>+41 58 465 17 83</vt:lpwstr>
  </property>
  <property fmtid="{D5CDD505-2E9C-101B-9397-08002B2CF9AE}" pid="157" name="FSC#ATSTATECFG@1.1001:DepartmentFax">
    <vt:lpwstr/>
  </property>
  <property fmtid="{D5CDD505-2E9C-101B-9397-08002B2CF9AE}" pid="158" name="FSC#ATSTATECFG@1.1001:DepartmentEmail">
    <vt:lpwstr/>
  </property>
  <property fmtid="{D5CDD505-2E9C-101B-9397-08002B2CF9AE}" pid="159" name="FSC#ATSTATECFG@1.1001:SubfileDate">
    <vt:lpwstr/>
  </property>
  <property fmtid="{D5CDD505-2E9C-101B-9397-08002B2CF9AE}" pid="160" name="FSC#ATSTATECFG@1.1001:SubfileSubject">
    <vt:lpwstr>20151001 Winterdienst</vt:lpwstr>
  </property>
  <property fmtid="{D5CDD505-2E9C-101B-9397-08002B2CF9AE}" pid="161" name="FSC#ATSTATECFG@1.1001:DepartmentZipCode">
    <vt:lpwstr/>
  </property>
  <property fmtid="{D5CDD505-2E9C-101B-9397-08002B2CF9AE}" pid="162" name="FSC#ATSTATECFG@1.1001:DepartmentCountry">
    <vt:lpwstr/>
  </property>
  <property fmtid="{D5CDD505-2E9C-101B-9397-08002B2CF9AE}" pid="163" name="FSC#ATSTATECFG@1.1001:DepartmentCity">
    <vt:lpwstr/>
  </property>
  <property fmtid="{D5CDD505-2E9C-101B-9397-08002B2CF9AE}" pid="164" name="FSC#ATSTATECFG@1.1001:DepartmentStreet">
    <vt:lpwstr/>
  </property>
  <property fmtid="{D5CDD505-2E9C-101B-9397-08002B2CF9AE}" pid="165" name="FSC#ATSTATECFG@1.1001:DepartmentDVR">
    <vt:lpwstr/>
  </property>
  <property fmtid="{D5CDD505-2E9C-101B-9397-08002B2CF9AE}" pid="166" name="FSC#ATSTATECFG@1.1001:DepartmentUID">
    <vt:lpwstr/>
  </property>
  <property fmtid="{D5CDD505-2E9C-101B-9397-08002B2CF9AE}" pid="167" name="FSC#ATSTATECFG@1.1001:SubfileReference">
    <vt:lpwstr>361.6-00012/00001/00002/00016</vt:lpwstr>
  </property>
  <property fmtid="{D5CDD505-2E9C-101B-9397-08002B2CF9AE}" pid="168" name="FSC#ATSTATECFG@1.1001:Clause">
    <vt:lpwstr/>
  </property>
  <property fmtid="{D5CDD505-2E9C-101B-9397-08002B2CF9AE}" pid="169" name="FSC#ATSTATECFG@1.1001:ApprovedSignature">
    <vt:lpwstr/>
  </property>
  <property fmtid="{D5CDD505-2E9C-101B-9397-08002B2CF9AE}" pid="170" name="FSC#ATSTATECFG@1.1001:BankAccount">
    <vt:lpwstr/>
  </property>
  <property fmtid="{D5CDD505-2E9C-101B-9397-08002B2CF9AE}" pid="171" name="FSC#ATSTATECFG@1.1001:BankAccountOwner">
    <vt:lpwstr/>
  </property>
  <property fmtid="{D5CDD505-2E9C-101B-9397-08002B2CF9AE}" pid="172" name="FSC#ATSTATECFG@1.1001:BankInstitute">
    <vt:lpwstr/>
  </property>
  <property fmtid="{D5CDD505-2E9C-101B-9397-08002B2CF9AE}" pid="173" name="FSC#ATSTATECFG@1.1001:BankAccountID">
    <vt:lpwstr/>
  </property>
  <property fmtid="{D5CDD505-2E9C-101B-9397-08002B2CF9AE}" pid="174" name="FSC#ATSTATECFG@1.1001:BankAccountIBAN">
    <vt:lpwstr/>
  </property>
  <property fmtid="{D5CDD505-2E9C-101B-9397-08002B2CF9AE}" pid="175" name="FSC#ATSTATECFG@1.1001:BankAccountBIC">
    <vt:lpwstr/>
  </property>
  <property fmtid="{D5CDD505-2E9C-101B-9397-08002B2CF9AE}" pid="176" name="FSC#ATSTATECFG@1.1001:BankName">
    <vt:lpwstr/>
  </property>
  <property fmtid="{D5CDD505-2E9C-101B-9397-08002B2CF9AE}" pid="177" name="FSC#FSCFOLIO@1.1001:docpropproject">
    <vt:lpwstr/>
  </property>
</Properties>
</file>